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45" tabRatio="601" activeTab="0"/>
  </bookViews>
  <sheets>
    <sheet name="sal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pc22</author>
  </authors>
  <commentList>
    <comment ref="AR29" authorId="0">
      <text>
        <r>
          <rPr>
            <b/>
            <sz val="9"/>
            <rFont val="Tahoma"/>
            <family val="2"/>
          </rPr>
          <t>pc22: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<sst xmlns="http://schemas.openxmlformats.org/spreadsheetml/2006/main" count="161" uniqueCount="123">
  <si>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</si>
  <si>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</si>
  <si>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</si>
  <si>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</si>
  <si>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</si>
  <si>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</si>
  <si>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</si>
  <si>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</si>
  <si>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</si>
  <si>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</si>
  <si>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</si>
  <si>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</si>
  <si>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</si>
  <si>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</si>
  <si>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</si>
  <si>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</si>
  <si>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</si>
  <si>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</si>
  <si>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</si>
  <si>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</si>
  <si>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</si>
  <si>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</si>
  <si>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</si>
  <si>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</si>
  <si>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</si>
  <si>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</si>
  <si>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</si>
  <si>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</si>
  <si>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</si>
  <si>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</si>
  <si>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</si>
  <si>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</si>
  <si>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DEPUTATIONIST RECOVERY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</si>
  <si>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</si>
  <si>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</si>
  <si>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</si>
  <si>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</si>
  <si>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</si>
  <si>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</si>
  <si>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</si>
  <si>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</si>
  <si>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</si>
  <si>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LICENCE FEES ( KVS BUILDING)</t>
  </si>
  <si>
    <t>REC. OF OVERPAYMENT (Pay &amp; Allowance)</t>
  </si>
  <si>
    <t>TOTAL DEDUCTIONS</t>
  </si>
  <si>
    <t>NET  SALARY</t>
  </si>
  <si>
    <t>REMARKS</t>
  </si>
  <si>
    <t>Sh Pappu Lal Meena</t>
  </si>
  <si>
    <t>Tilak Raj</t>
  </si>
  <si>
    <t xml:space="preserve">Sh Som Raj </t>
  </si>
  <si>
    <t>Smt Paramjit Kaur</t>
  </si>
  <si>
    <t>Sh Joseph Masih</t>
  </si>
  <si>
    <t>Shiv Kumar</t>
  </si>
  <si>
    <t>Ms S.Bharatwaj</t>
  </si>
  <si>
    <t>Sh Som Nath</t>
  </si>
  <si>
    <t>Principal</t>
  </si>
  <si>
    <t>PGT</t>
  </si>
  <si>
    <t xml:space="preserve">PRT </t>
  </si>
  <si>
    <t>Sub Staff</t>
  </si>
  <si>
    <t>UDC</t>
  </si>
  <si>
    <t>PRT</t>
  </si>
  <si>
    <t>TGT(AE)</t>
  </si>
  <si>
    <t>TGT(Math)</t>
  </si>
  <si>
    <t>PGT(CS)</t>
  </si>
  <si>
    <t>PRT(Music)</t>
  </si>
  <si>
    <t>TGT(Hindi)</t>
  </si>
  <si>
    <t>0</t>
  </si>
  <si>
    <t>Note</t>
  </si>
  <si>
    <t>N.T</t>
  </si>
  <si>
    <t>T</t>
  </si>
  <si>
    <t>Gross</t>
  </si>
  <si>
    <t>TGT(Bio)</t>
  </si>
  <si>
    <t xml:space="preserve">TGT (WE) </t>
  </si>
  <si>
    <t>PGT(Chem)</t>
  </si>
  <si>
    <t>Smt Biraj Mohini</t>
  </si>
  <si>
    <t>ELEC. /WATER CHARGES other kv</t>
  </si>
  <si>
    <t>NATIONAL  PENSION SCHEME(OWN SHARE) OS 10%</t>
  </si>
  <si>
    <t>Association subcription</t>
  </si>
  <si>
    <t>Mrs Shelly</t>
  </si>
  <si>
    <t>PGT(ECO.)</t>
  </si>
  <si>
    <t xml:space="preserve">Ms Vibhuti Chawla </t>
  </si>
  <si>
    <t>Ms Pooja Singh</t>
  </si>
  <si>
    <t xml:space="preserve">  </t>
  </si>
  <si>
    <t>HPL RECOVERY/ROP</t>
  </si>
  <si>
    <t>Smt. Pinky Adhikari</t>
  </si>
  <si>
    <t>Sh Vipin Kumar</t>
  </si>
  <si>
    <t>Ms Reena Ray</t>
  </si>
  <si>
    <t>Smt Sukhvinder Kaur</t>
  </si>
  <si>
    <t>ELEC. /WATER CHARGES  w.e.f. 1-10-18 to 30-11-19</t>
  </si>
  <si>
    <t>Grand Total</t>
  </si>
  <si>
    <t>HOUSE RENT ALLOWANCE/ D.HRA 9%</t>
  </si>
  <si>
    <t>Smt.Nirmala Kumari</t>
  </si>
  <si>
    <t>Smt Nisha Rani</t>
  </si>
  <si>
    <t xml:space="preserve">Sh Prem Kumar </t>
  </si>
  <si>
    <t>Sh Rakesh Kumar</t>
  </si>
  <si>
    <t>NATIONAL PENSION SCHEME(MGT SHARE) 14%</t>
  </si>
  <si>
    <t>NATIONAL PENSION SCHEME(MGT SHARE) MS 14%</t>
  </si>
  <si>
    <t>MS Ritu</t>
  </si>
  <si>
    <t>Sh Rahul Kohli</t>
  </si>
  <si>
    <t xml:space="preserve">TGT (Math) </t>
  </si>
  <si>
    <t>Smt Vaishali</t>
  </si>
  <si>
    <t>Smt Sonia</t>
  </si>
  <si>
    <t>TGT(SKT)</t>
  </si>
  <si>
    <t>Sh Deewan Chand</t>
  </si>
  <si>
    <t>Smt Anita</t>
  </si>
  <si>
    <t>Smt Shakshi Kumari</t>
  </si>
  <si>
    <t>Smt Manju Bala</t>
  </si>
  <si>
    <t>TGT(sst)</t>
  </si>
  <si>
    <t>DEARNESS ALLOW.@  34%</t>
  </si>
  <si>
    <t>DA ON TRANSPORT  ALL0W. 34%</t>
  </si>
  <si>
    <t xml:space="preserve">Smt Reena </t>
  </si>
  <si>
    <t>i) DA  31% to 34%., HRA 9%</t>
  </si>
  <si>
    <t xml:space="preserve">Ms Nidhi Rani </t>
  </si>
  <si>
    <t>i) Shakshi,PRT on MTL w.e.f. 19.6.22 to 15.12.2022</t>
  </si>
  <si>
    <t>Attendance register cheched from 21.7.22</t>
  </si>
  <si>
    <t>iii) GPF subscription stop of Sh Joseph Masih due to retired on 31.10.22</t>
  </si>
  <si>
    <t>iv) recovery Rs.3292/- of Vibhuti due to on HPL 21/7/22 &amp; 22/7/22</t>
  </si>
  <si>
    <t>HPL 21/7 &amp; 22/7/22</t>
  </si>
  <si>
    <t xml:space="preserve"> Audit Recovery </t>
  </si>
  <si>
    <t>v) Audit recovery,</t>
  </si>
  <si>
    <t>to  22 .8.22</t>
  </si>
  <si>
    <t>Last update;  22.8.22</t>
  </si>
  <si>
    <t>Retired on 31.10.22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</si>
</sst>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>
      <alignment/>
    </xf>
    <xf numFmtId="0" fontId="38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wrapText="1"/>
      <protection locked="0"/>
    </xf>
    <xf numFmtId="0" fontId="39" fillId="33" borderId="10" xfId="0" applyFont="1" applyFill="1" applyBorder="1" applyAlignment="1" applyProtection="1">
      <alignment wrapText="1"/>
      <protection/>
    </xf>
    <xf numFmtId="0" fontId="39" fillId="33" borderId="0" xfId="0" applyFont="1" applyFill="1" applyAlignment="1" applyProtection="1">
      <alignment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39" fillId="33" borderId="0" xfId="0" applyFont="1" applyFill="1" applyAlignment="1">
      <alignment/>
    </xf>
    <xf numFmtId="0" fontId="39" fillId="33" borderId="0" xfId="0" applyFont="1" applyFill="1" applyAlignment="1" applyProtection="1">
      <alignment/>
      <protection/>
    </xf>
    <xf numFmtId="0" fontId="39" fillId="33" borderId="10" xfId="0" applyFont="1" applyFill="1" applyBorder="1" applyAlignment="1" applyProtection="1">
      <alignment vertical="center" textRotation="90" wrapText="1"/>
      <protection locked="0"/>
    </xf>
    <xf numFmtId="0" fontId="39" fillId="33" borderId="10" xfId="0" applyFont="1" applyFill="1" applyBorder="1" applyAlignment="1" applyProtection="1">
      <alignment horizontal="left" vertical="center" textRotation="90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vertical="top" wrapText="1"/>
      <protection locked="0"/>
    </xf>
    <xf numFmtId="0" fontId="39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9" fillId="33" borderId="10" xfId="0" applyFont="1" applyFill="1" applyBorder="1" applyAlignment="1" applyProtection="1">
      <alignment vertical="top" wrapText="1" readingOrder="1"/>
      <protection locked="0"/>
    </xf>
    <xf numFmtId="0" fontId="39" fillId="33" borderId="10" xfId="0" applyFont="1" applyFill="1" applyBorder="1" applyAlignment="1">
      <alignment vertical="top" wrapText="1" readingOrder="1"/>
    </xf>
    <xf numFmtId="0" fontId="39" fillId="33" borderId="10" xfId="0" applyFont="1" applyFill="1" applyBorder="1" applyAlignment="1" applyProtection="1">
      <alignment vertical="justify" textRotation="90" wrapText="1"/>
      <protection locked="0"/>
    </xf>
    <xf numFmtId="0" fontId="39" fillId="33" borderId="10" xfId="0" applyFont="1" applyFill="1" applyBorder="1" applyAlignment="1" applyProtection="1">
      <alignment vertical="top" wrapText="1"/>
      <protection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vertical="top" wrapText="1"/>
    </xf>
    <xf numFmtId="0" fontId="39" fillId="33" borderId="12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wrapText="1"/>
    </xf>
    <xf numFmtId="1" fontId="39" fillId="33" borderId="10" xfId="0" applyNumberFormat="1" applyFont="1" applyFill="1" applyBorder="1" applyAlignment="1" applyProtection="1">
      <alignment wrapText="1"/>
      <protection locked="0"/>
    </xf>
    <xf numFmtId="49" fontId="39" fillId="33" borderId="10" xfId="0" applyNumberFormat="1" applyFont="1" applyFill="1" applyBorder="1" applyAlignment="1" applyProtection="1">
      <alignment wrapText="1"/>
      <protection locked="0"/>
    </xf>
    <xf numFmtId="0" fontId="39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left" vertical="top"/>
    </xf>
    <xf numFmtId="0" fontId="39" fillId="33" borderId="11" xfId="0" applyFont="1" applyFill="1" applyBorder="1" applyAlignment="1">
      <alignment vertical="center"/>
    </xf>
    <xf numFmtId="0" fontId="39" fillId="33" borderId="11" xfId="0" applyFont="1" applyFill="1" applyBorder="1" applyAlignment="1" applyProtection="1">
      <alignment wrapText="1"/>
      <protection locked="0"/>
    </xf>
    <xf numFmtId="0" fontId="39" fillId="33" borderId="11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vertical="top"/>
    </xf>
    <xf numFmtId="0" fontId="39" fillId="33" borderId="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zoomScale="95" zoomScaleNormal="95" zoomScalePageLayoutView="0" workbookViewId="0" topLeftCell="A1">
      <pane xSplit="8" ySplit="1" topLeftCell="AZ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E1" sqref="BE1"/>
    </sheetView>
  </sheetViews>
  <sheetFormatPr defaultColWidth="9.140625" defaultRowHeight="15"/>
  <cols>
    <col min="1" max="1" width="6.8515625" style="3" customWidth="1"/>
    <col min="2" max="2" width="6.8515625" style="4" customWidth="1"/>
    <col min="3" max="3" width="22.7109375" style="3" customWidth="1"/>
    <col min="4" max="4" width="15.140625" style="3" customWidth="1"/>
    <col min="5" max="5" width="4.28125" style="3" customWidth="1"/>
    <col min="6" max="6" width="4.7109375" style="3" customWidth="1"/>
    <col min="7" max="7" width="6.57421875" style="3" customWidth="1"/>
    <col min="8" max="8" width="5.8515625" style="3" customWidth="1"/>
    <col min="9" max="9" width="9.57421875" style="3" bestFit="1" customWidth="1"/>
    <col min="10" max="33" width="9.140625" style="3" customWidth="1"/>
    <col min="34" max="35" width="9.140625" style="1" customWidth="1"/>
    <col min="36" max="42" width="9.140625" style="3" customWidth="1"/>
    <col min="43" max="43" width="12.7109375" style="3" customWidth="1"/>
    <col min="44" max="52" width="9.140625" style="3" customWidth="1"/>
    <col min="53" max="53" width="9.140625" style="5" customWidth="1"/>
    <col min="54" max="57" width="9.140625" style="3" customWidth="1"/>
    <col min="58" max="58" width="11.7109375" style="3" bestFit="1" customWidth="1"/>
    <col min="59" max="59" width="13.57421875" style="3" customWidth="1"/>
    <col min="60" max="61" width="9.140625" style="3" customWidth="1"/>
    <col min="62" max="62" width="14.00390625" style="3" customWidth="1"/>
    <col min="63" max="63" width="9.140625" style="1" customWidth="1"/>
    <col min="64" max="64" width="21.8515625" style="1" customWidth="1"/>
    <col min="65" max="16384" width="9.140625" style="1" customWidth="1"/>
  </cols>
  <sheetData>
    <row r="1" spans="1:62" s="2" customFormat="1" ht="96">
      <c r="A1" s="23" t="s">
        <v>0</v>
      </c>
      <c r="B1" s="24" t="s">
        <v>1</v>
      </c>
      <c r="C1" s="25" t="s">
        <v>2</v>
      </c>
      <c r="D1" s="25" t="s">
        <v>3</v>
      </c>
      <c r="E1" s="26" t="s">
        <v>4</v>
      </c>
      <c r="F1" s="27" t="s">
        <v>5</v>
      </c>
      <c r="G1" s="27" t="s">
        <v>6</v>
      </c>
      <c r="H1" s="23" t="s">
        <v>7</v>
      </c>
      <c r="I1" s="26" t="s">
        <v>8</v>
      </c>
      <c r="J1" s="28" t="s">
        <v>9</v>
      </c>
      <c r="K1" s="28" t="s">
        <v>108</v>
      </c>
      <c r="L1" s="28" t="s">
        <v>10</v>
      </c>
      <c r="M1" s="28" t="s">
        <v>109</v>
      </c>
      <c r="N1" s="28" t="s">
        <v>90</v>
      </c>
      <c r="O1" s="28" t="s">
        <v>95</v>
      </c>
      <c r="P1" s="26" t="s">
        <v>12</v>
      </c>
      <c r="Q1" s="26" t="s">
        <v>13</v>
      </c>
      <c r="R1" s="26" t="s">
        <v>16</v>
      </c>
      <c r="S1" s="28" t="s">
        <v>18</v>
      </c>
      <c r="T1" s="26" t="s">
        <v>19</v>
      </c>
      <c r="U1" s="28" t="s">
        <v>20</v>
      </c>
      <c r="V1" s="26" t="s">
        <v>21</v>
      </c>
      <c r="W1" s="26" t="s">
        <v>22</v>
      </c>
      <c r="X1" s="26" t="s">
        <v>17</v>
      </c>
      <c r="Y1" s="28" t="s">
        <v>14</v>
      </c>
      <c r="Z1" s="26" t="s">
        <v>11</v>
      </c>
      <c r="AA1" s="28" t="s">
        <v>23</v>
      </c>
      <c r="AB1" s="26" t="s">
        <v>15</v>
      </c>
      <c r="AC1" s="28" t="s">
        <v>24</v>
      </c>
      <c r="AD1" s="23" t="s">
        <v>25</v>
      </c>
      <c r="AE1" s="23" t="s">
        <v>26</v>
      </c>
      <c r="AF1" s="26" t="s">
        <v>27</v>
      </c>
      <c r="AG1" s="26" t="s">
        <v>88</v>
      </c>
      <c r="AH1" s="29" t="s">
        <v>76</v>
      </c>
      <c r="AI1" s="29" t="s">
        <v>96</v>
      </c>
      <c r="AJ1" s="23" t="s">
        <v>28</v>
      </c>
      <c r="AK1" s="28" t="s">
        <v>29</v>
      </c>
      <c r="AL1" s="30" t="s">
        <v>30</v>
      </c>
      <c r="AM1" s="23" t="s">
        <v>31</v>
      </c>
      <c r="AN1" s="30" t="s">
        <v>30</v>
      </c>
      <c r="AO1" s="30" t="s">
        <v>32</v>
      </c>
      <c r="AP1" s="30" t="s">
        <v>33</v>
      </c>
      <c r="AQ1" s="23" t="s">
        <v>34</v>
      </c>
      <c r="AR1" s="23" t="s">
        <v>35</v>
      </c>
      <c r="AS1" s="23" t="s">
        <v>36</v>
      </c>
      <c r="AT1" s="23" t="s">
        <v>37</v>
      </c>
      <c r="AU1" s="23" t="s">
        <v>38</v>
      </c>
      <c r="AV1" s="23" t="s">
        <v>39</v>
      </c>
      <c r="AW1" s="30" t="s">
        <v>30</v>
      </c>
      <c r="AX1" s="28" t="s">
        <v>40</v>
      </c>
      <c r="AY1" s="30" t="s">
        <v>30</v>
      </c>
      <c r="AZ1" s="30" t="s">
        <v>41</v>
      </c>
      <c r="BA1" s="31" t="s">
        <v>11</v>
      </c>
      <c r="BB1" s="26" t="s">
        <v>83</v>
      </c>
      <c r="BC1" s="23" t="s">
        <v>42</v>
      </c>
      <c r="BD1" s="23" t="s">
        <v>75</v>
      </c>
      <c r="BE1" s="23" t="s">
        <v>43</v>
      </c>
      <c r="BF1" s="23" t="s">
        <v>77</v>
      </c>
      <c r="BG1" s="26" t="s">
        <v>118</v>
      </c>
      <c r="BH1" s="28" t="s">
        <v>44</v>
      </c>
      <c r="BI1" s="28" t="s">
        <v>45</v>
      </c>
      <c r="BJ1" s="23" t="s">
        <v>46</v>
      </c>
    </row>
    <row r="2" spans="1:68" ht="15">
      <c r="A2" s="32">
        <v>1</v>
      </c>
      <c r="B2" s="33">
        <v>31375</v>
      </c>
      <c r="C2" s="33" t="s">
        <v>47</v>
      </c>
      <c r="D2" s="32" t="s">
        <v>55</v>
      </c>
      <c r="E2" s="12">
        <v>12</v>
      </c>
      <c r="F2" s="32">
        <v>1</v>
      </c>
      <c r="G2" s="34">
        <v>1</v>
      </c>
      <c r="H2" s="34">
        <v>31</v>
      </c>
      <c r="I2" s="34">
        <v>91400</v>
      </c>
      <c r="J2" s="13">
        <v>0</v>
      </c>
      <c r="K2" s="13">
        <f>INT((I2+J2)*0.34+0.5)</f>
        <v>31076</v>
      </c>
      <c r="L2" s="34">
        <v>3600</v>
      </c>
      <c r="M2" s="13">
        <f>INT(0.34*L2+0.5)</f>
        <v>1224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f>SUM(I2:AB2)</f>
        <v>127300</v>
      </c>
      <c r="AD2" s="35">
        <v>18000</v>
      </c>
      <c r="AE2" s="13">
        <v>0</v>
      </c>
      <c r="AF2" s="35">
        <v>750</v>
      </c>
      <c r="AG2" s="13">
        <v>0</v>
      </c>
      <c r="AH2" s="36">
        <f>O2</f>
        <v>0</v>
      </c>
      <c r="AI2" s="36">
        <f aca="true" t="shared" si="0" ref="AI2:AI27">O2</f>
        <v>0</v>
      </c>
      <c r="AJ2" s="13">
        <v>0</v>
      </c>
      <c r="AK2" s="13">
        <v>0</v>
      </c>
      <c r="AL2" s="13">
        <v>0</v>
      </c>
      <c r="AM2" s="13">
        <v>0</v>
      </c>
      <c r="AN2" s="13">
        <v>0</v>
      </c>
      <c r="AO2" s="13">
        <v>0</v>
      </c>
      <c r="AP2" s="13">
        <v>0</v>
      </c>
      <c r="AQ2" s="35">
        <v>25000</v>
      </c>
      <c r="AR2" s="37">
        <v>0</v>
      </c>
      <c r="AS2" s="38" t="s">
        <v>66</v>
      </c>
      <c r="AT2" s="37">
        <v>0</v>
      </c>
      <c r="AU2" s="37">
        <v>0</v>
      </c>
      <c r="AV2" s="37">
        <v>0</v>
      </c>
      <c r="AW2" s="13">
        <v>0</v>
      </c>
      <c r="AX2" s="13">
        <v>0</v>
      </c>
      <c r="AY2" s="13">
        <v>0</v>
      </c>
      <c r="AZ2" s="35">
        <v>120</v>
      </c>
      <c r="BA2" s="14">
        <v>0</v>
      </c>
      <c r="BB2" s="13">
        <v>0</v>
      </c>
      <c r="BC2" s="13">
        <v>0</v>
      </c>
      <c r="BD2" s="13">
        <v>0</v>
      </c>
      <c r="BE2" s="13">
        <v>0</v>
      </c>
      <c r="BF2" s="13">
        <v>0</v>
      </c>
      <c r="BG2" s="13">
        <v>0</v>
      </c>
      <c r="BH2" s="13">
        <f>SUM(AD2:BG2)</f>
        <v>43870</v>
      </c>
      <c r="BI2" s="13">
        <f aca="true" t="shared" si="1" ref="BI2:BI31">AC2-BH2</f>
        <v>83430</v>
      </c>
      <c r="BJ2" s="12"/>
      <c r="BN2" s="11"/>
      <c r="BO2" s="11"/>
      <c r="BP2" s="11"/>
    </row>
    <row r="3" spans="1:62" ht="15">
      <c r="A3" s="32">
        <v>2</v>
      </c>
      <c r="B3" s="39">
        <v>51472</v>
      </c>
      <c r="C3" s="36" t="s">
        <v>74</v>
      </c>
      <c r="D3" s="18" t="s">
        <v>73</v>
      </c>
      <c r="E3" s="12">
        <v>10</v>
      </c>
      <c r="F3" s="18">
        <v>1</v>
      </c>
      <c r="G3" s="40">
        <v>1</v>
      </c>
      <c r="H3" s="34">
        <f aca="true" t="shared" si="2" ref="H3:H31">$H$2</f>
        <v>31</v>
      </c>
      <c r="I3" s="18">
        <v>75400</v>
      </c>
      <c r="J3" s="13">
        <v>0</v>
      </c>
      <c r="K3" s="13">
        <f aca="true" t="shared" si="3" ref="K3:K31">INT((I3+J3)*0.34+0.5)</f>
        <v>25636</v>
      </c>
      <c r="L3" s="18">
        <v>1800</v>
      </c>
      <c r="M3" s="13">
        <f aca="true" t="shared" si="4" ref="M3:M31">INT(0.34*L3+0.5)</f>
        <v>612</v>
      </c>
      <c r="N3" s="13">
        <f>INT(0.09*I3+0.5)</f>
        <v>6786</v>
      </c>
      <c r="O3" s="13">
        <v>14145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f aca="true" t="shared" si="5" ref="AC3:AC31">SUM(I3:AB3)</f>
        <v>124379</v>
      </c>
      <c r="AD3" s="35">
        <v>9500</v>
      </c>
      <c r="AE3" s="13">
        <v>0</v>
      </c>
      <c r="AF3" s="41">
        <v>0</v>
      </c>
      <c r="AG3" s="13">
        <v>0</v>
      </c>
      <c r="AH3" s="36">
        <v>10104</v>
      </c>
      <c r="AI3" s="36">
        <f t="shared" si="0"/>
        <v>14145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41">
        <v>0</v>
      </c>
      <c r="AR3" s="37">
        <v>0</v>
      </c>
      <c r="AS3" s="38" t="s">
        <v>66</v>
      </c>
      <c r="AT3" s="37">
        <v>0</v>
      </c>
      <c r="AU3" s="37">
        <v>0</v>
      </c>
      <c r="AV3" s="37">
        <v>0</v>
      </c>
      <c r="AW3" s="13">
        <v>0</v>
      </c>
      <c r="AX3" s="13">
        <v>0</v>
      </c>
      <c r="AY3" s="13">
        <v>0</v>
      </c>
      <c r="AZ3" s="41">
        <v>60</v>
      </c>
      <c r="BA3" s="14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f aca="true" t="shared" si="6" ref="BH3:BH31">SUM(AD3:BG3)</f>
        <v>33809</v>
      </c>
      <c r="BI3" s="13">
        <f t="shared" si="1"/>
        <v>90570</v>
      </c>
      <c r="BJ3" s="12"/>
    </row>
    <row r="4" spans="1:62" ht="15">
      <c r="A4" s="32">
        <v>3</v>
      </c>
      <c r="B4" s="39">
        <v>50517</v>
      </c>
      <c r="C4" s="36" t="s">
        <v>48</v>
      </c>
      <c r="D4" s="18" t="s">
        <v>56</v>
      </c>
      <c r="E4" s="12">
        <v>10</v>
      </c>
      <c r="F4" s="18">
        <v>1</v>
      </c>
      <c r="G4" s="40">
        <v>1</v>
      </c>
      <c r="H4" s="34">
        <f t="shared" si="2"/>
        <v>31</v>
      </c>
      <c r="I4" s="18">
        <v>73200</v>
      </c>
      <c r="J4" s="13">
        <v>0</v>
      </c>
      <c r="K4" s="13">
        <f t="shared" si="3"/>
        <v>24888</v>
      </c>
      <c r="L4" s="18">
        <v>1800</v>
      </c>
      <c r="M4" s="13">
        <f t="shared" si="4"/>
        <v>612</v>
      </c>
      <c r="N4" s="13">
        <v>0</v>
      </c>
      <c r="O4" s="13">
        <v>13732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f t="shared" si="5"/>
        <v>114232</v>
      </c>
      <c r="AD4" s="35">
        <v>8500</v>
      </c>
      <c r="AE4" s="13">
        <v>0</v>
      </c>
      <c r="AF4" s="41">
        <v>560</v>
      </c>
      <c r="AG4" s="13">
        <v>0</v>
      </c>
      <c r="AH4" s="36">
        <v>9809</v>
      </c>
      <c r="AI4" s="36">
        <f t="shared" si="0"/>
        <v>13732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41">
        <v>0</v>
      </c>
      <c r="AR4" s="37">
        <v>0</v>
      </c>
      <c r="AS4" s="38" t="s">
        <v>66</v>
      </c>
      <c r="AT4" s="37">
        <v>0</v>
      </c>
      <c r="AU4" s="37">
        <v>0</v>
      </c>
      <c r="AV4" s="37">
        <v>0</v>
      </c>
      <c r="AW4" s="13">
        <v>0</v>
      </c>
      <c r="AX4" s="13">
        <v>0</v>
      </c>
      <c r="AY4" s="13">
        <v>0</v>
      </c>
      <c r="AZ4" s="41">
        <v>60</v>
      </c>
      <c r="BA4" s="14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f t="shared" si="6"/>
        <v>32661</v>
      </c>
      <c r="BI4" s="13">
        <f t="shared" si="1"/>
        <v>81571</v>
      </c>
      <c r="BJ4" s="12"/>
    </row>
    <row r="5" spans="1:62" ht="15">
      <c r="A5" s="32">
        <v>4</v>
      </c>
      <c r="B5" s="39">
        <v>45462</v>
      </c>
      <c r="C5" s="18" t="s">
        <v>92</v>
      </c>
      <c r="D5" s="18" t="s">
        <v>56</v>
      </c>
      <c r="E5" s="12">
        <v>10</v>
      </c>
      <c r="F5" s="18">
        <v>1</v>
      </c>
      <c r="G5" s="40">
        <v>1</v>
      </c>
      <c r="H5" s="34">
        <f t="shared" si="2"/>
        <v>31</v>
      </c>
      <c r="I5" s="18">
        <v>73200</v>
      </c>
      <c r="J5" s="13">
        <v>0</v>
      </c>
      <c r="K5" s="13">
        <f t="shared" si="3"/>
        <v>24888</v>
      </c>
      <c r="L5" s="18">
        <v>1800</v>
      </c>
      <c r="M5" s="13">
        <f t="shared" si="4"/>
        <v>612</v>
      </c>
      <c r="N5" s="13">
        <v>0</v>
      </c>
      <c r="O5" s="13">
        <v>13732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f t="shared" si="5"/>
        <v>114232</v>
      </c>
      <c r="AD5" s="35">
        <v>8000</v>
      </c>
      <c r="AE5" s="13">
        <v>0</v>
      </c>
      <c r="AF5" s="41">
        <v>560</v>
      </c>
      <c r="AG5" s="13">
        <v>0</v>
      </c>
      <c r="AH5" s="36">
        <v>9809</v>
      </c>
      <c r="AI5" s="36">
        <f>O5</f>
        <v>13732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41">
        <v>0</v>
      </c>
      <c r="AR5" s="37">
        <v>0</v>
      </c>
      <c r="AS5" s="38" t="s">
        <v>66</v>
      </c>
      <c r="AT5" s="37">
        <v>0</v>
      </c>
      <c r="AU5" s="37">
        <v>0</v>
      </c>
      <c r="AV5" s="37">
        <v>0</v>
      </c>
      <c r="AW5" s="13">
        <v>0</v>
      </c>
      <c r="AX5" s="13">
        <v>0</v>
      </c>
      <c r="AY5" s="13">
        <v>0</v>
      </c>
      <c r="AZ5" s="41">
        <v>60</v>
      </c>
      <c r="BA5" s="14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f t="shared" si="6"/>
        <v>32161</v>
      </c>
      <c r="BI5" s="13">
        <f t="shared" si="1"/>
        <v>82071</v>
      </c>
      <c r="BJ5" s="12"/>
    </row>
    <row r="6" spans="1:62" ht="15">
      <c r="A6" s="32">
        <v>5</v>
      </c>
      <c r="B6" s="39">
        <v>48732</v>
      </c>
      <c r="C6" s="18" t="s">
        <v>80</v>
      </c>
      <c r="D6" s="18" t="s">
        <v>63</v>
      </c>
      <c r="E6" s="12">
        <v>8</v>
      </c>
      <c r="F6" s="18">
        <v>1</v>
      </c>
      <c r="G6" s="40">
        <v>1</v>
      </c>
      <c r="H6" s="34">
        <f t="shared" si="2"/>
        <v>31</v>
      </c>
      <c r="I6" s="18">
        <v>64100</v>
      </c>
      <c r="J6" s="13">
        <v>0</v>
      </c>
      <c r="K6" s="13">
        <f t="shared" si="3"/>
        <v>21794</v>
      </c>
      <c r="L6" s="18">
        <v>1800</v>
      </c>
      <c r="M6" s="13">
        <f t="shared" si="4"/>
        <v>612</v>
      </c>
      <c r="N6" s="13">
        <f>INT(0.09*I6+0.5)</f>
        <v>5769</v>
      </c>
      <c r="O6" s="13">
        <v>12025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f t="shared" si="5"/>
        <v>106100</v>
      </c>
      <c r="AD6" s="35">
        <v>7500</v>
      </c>
      <c r="AE6" s="13">
        <v>0</v>
      </c>
      <c r="AF6" s="41">
        <v>0</v>
      </c>
      <c r="AG6" s="13">
        <v>0</v>
      </c>
      <c r="AH6" s="36">
        <v>8589</v>
      </c>
      <c r="AI6" s="36">
        <f>O6</f>
        <v>12025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42">
        <v>0</v>
      </c>
      <c r="AR6" s="37">
        <v>0</v>
      </c>
      <c r="AS6" s="38" t="s">
        <v>66</v>
      </c>
      <c r="AT6" s="37">
        <v>0</v>
      </c>
      <c r="AU6" s="37">
        <v>0</v>
      </c>
      <c r="AV6" s="37">
        <v>0</v>
      </c>
      <c r="AW6" s="13">
        <v>0</v>
      </c>
      <c r="AX6" s="13">
        <v>0</v>
      </c>
      <c r="AY6" s="13">
        <v>0</v>
      </c>
      <c r="AZ6" s="34">
        <v>60</v>
      </c>
      <c r="BA6" s="14">
        <v>0</v>
      </c>
      <c r="BB6" s="13">
        <v>0</v>
      </c>
      <c r="BC6" s="13">
        <v>0</v>
      </c>
      <c r="BD6" s="13">
        <v>0</v>
      </c>
      <c r="BE6" s="13">
        <v>3292</v>
      </c>
      <c r="BF6" s="13">
        <v>0</v>
      </c>
      <c r="BG6" s="13">
        <v>0</v>
      </c>
      <c r="BH6" s="13">
        <f t="shared" si="6"/>
        <v>31466</v>
      </c>
      <c r="BI6" s="13">
        <f t="shared" si="1"/>
        <v>74634</v>
      </c>
      <c r="BJ6" s="12" t="s">
        <v>117</v>
      </c>
    </row>
    <row r="7" spans="1:62" ht="15">
      <c r="A7" s="32">
        <v>6</v>
      </c>
      <c r="B7" s="39">
        <v>53810</v>
      </c>
      <c r="C7" s="18" t="s">
        <v>52</v>
      </c>
      <c r="D7" s="18" t="s">
        <v>56</v>
      </c>
      <c r="E7" s="12">
        <v>8</v>
      </c>
      <c r="F7" s="18">
        <v>1</v>
      </c>
      <c r="G7" s="40">
        <v>1</v>
      </c>
      <c r="H7" s="34">
        <f t="shared" si="2"/>
        <v>31</v>
      </c>
      <c r="I7" s="18">
        <v>72100</v>
      </c>
      <c r="J7" s="13">
        <v>0</v>
      </c>
      <c r="K7" s="13">
        <f t="shared" si="3"/>
        <v>24514</v>
      </c>
      <c r="L7" s="18">
        <v>1800</v>
      </c>
      <c r="M7" s="13">
        <f t="shared" si="4"/>
        <v>612</v>
      </c>
      <c r="N7" s="13">
        <v>0</v>
      </c>
      <c r="O7" s="13">
        <v>13526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f t="shared" si="5"/>
        <v>112552</v>
      </c>
      <c r="AD7" s="35">
        <v>9000</v>
      </c>
      <c r="AE7" s="13">
        <v>0</v>
      </c>
      <c r="AF7" s="41">
        <v>560</v>
      </c>
      <c r="AG7" s="13">
        <v>0</v>
      </c>
      <c r="AH7" s="36">
        <v>9661</v>
      </c>
      <c r="AI7" s="36">
        <f>O7</f>
        <v>13526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42">
        <v>0</v>
      </c>
      <c r="AR7" s="37">
        <v>0</v>
      </c>
      <c r="AS7" s="38" t="s">
        <v>66</v>
      </c>
      <c r="AT7" s="37">
        <v>0</v>
      </c>
      <c r="AU7" s="37">
        <v>0</v>
      </c>
      <c r="AV7" s="37">
        <v>0</v>
      </c>
      <c r="AW7" s="13">
        <v>0</v>
      </c>
      <c r="AX7" s="13">
        <v>0</v>
      </c>
      <c r="AY7" s="13">
        <v>0</v>
      </c>
      <c r="AZ7" s="34">
        <v>60</v>
      </c>
      <c r="BA7" s="14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170</v>
      </c>
      <c r="BH7" s="13">
        <f t="shared" si="6"/>
        <v>32977</v>
      </c>
      <c r="BI7" s="13">
        <f t="shared" si="1"/>
        <v>79575</v>
      </c>
      <c r="BJ7" s="12"/>
    </row>
    <row r="8" spans="1:62" ht="15">
      <c r="A8" s="32">
        <v>7</v>
      </c>
      <c r="B8" s="43">
        <v>76550</v>
      </c>
      <c r="C8" s="17" t="s">
        <v>78</v>
      </c>
      <c r="D8" s="17" t="s">
        <v>79</v>
      </c>
      <c r="E8" s="15">
        <v>8</v>
      </c>
      <c r="F8" s="17">
        <v>1</v>
      </c>
      <c r="G8" s="44">
        <v>1</v>
      </c>
      <c r="H8" s="34">
        <f t="shared" si="2"/>
        <v>31</v>
      </c>
      <c r="I8" s="17">
        <v>52000</v>
      </c>
      <c r="J8" s="13">
        <v>0</v>
      </c>
      <c r="K8" s="13">
        <f t="shared" si="3"/>
        <v>17680</v>
      </c>
      <c r="L8" s="17">
        <v>1800</v>
      </c>
      <c r="M8" s="13">
        <f t="shared" si="4"/>
        <v>612</v>
      </c>
      <c r="N8" s="16">
        <f>INT(0.09*I8+0.5)</f>
        <v>4680</v>
      </c>
      <c r="O8" s="45">
        <v>9755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f t="shared" si="5"/>
        <v>86527</v>
      </c>
      <c r="AD8" s="35">
        <v>2500</v>
      </c>
      <c r="AE8" s="13">
        <v>0</v>
      </c>
      <c r="AF8" s="46">
        <v>0</v>
      </c>
      <c r="AG8" s="13">
        <v>0</v>
      </c>
      <c r="AH8" s="36">
        <v>6968</v>
      </c>
      <c r="AI8" s="17">
        <f>O8</f>
        <v>9755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42">
        <v>0</v>
      </c>
      <c r="AR8" s="37">
        <v>0</v>
      </c>
      <c r="AS8" s="38" t="s">
        <v>66</v>
      </c>
      <c r="AT8" s="37">
        <v>0</v>
      </c>
      <c r="AU8" s="37">
        <v>0</v>
      </c>
      <c r="AV8" s="37">
        <v>0</v>
      </c>
      <c r="AW8" s="13">
        <v>0</v>
      </c>
      <c r="AX8" s="13">
        <v>0</v>
      </c>
      <c r="AY8" s="13">
        <v>0</v>
      </c>
      <c r="AZ8" s="34">
        <v>60</v>
      </c>
      <c r="BA8" s="14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f t="shared" si="6"/>
        <v>19283</v>
      </c>
      <c r="BI8" s="13">
        <f t="shared" si="1"/>
        <v>67244</v>
      </c>
      <c r="BJ8" s="12"/>
    </row>
    <row r="9" spans="1:62" ht="15">
      <c r="A9" s="32">
        <v>8</v>
      </c>
      <c r="B9" s="39">
        <v>34846</v>
      </c>
      <c r="C9" s="47" t="s">
        <v>91</v>
      </c>
      <c r="D9" s="18" t="s">
        <v>71</v>
      </c>
      <c r="E9" s="12">
        <v>8</v>
      </c>
      <c r="F9" s="18">
        <v>1</v>
      </c>
      <c r="G9" s="40">
        <v>1</v>
      </c>
      <c r="H9" s="34">
        <f t="shared" si="2"/>
        <v>31</v>
      </c>
      <c r="I9" s="18">
        <v>78800</v>
      </c>
      <c r="J9" s="13">
        <v>0</v>
      </c>
      <c r="K9" s="13">
        <f t="shared" si="3"/>
        <v>26792</v>
      </c>
      <c r="L9" s="18">
        <v>1800</v>
      </c>
      <c r="M9" s="13">
        <f t="shared" si="4"/>
        <v>612</v>
      </c>
      <c r="N9" s="13">
        <f>INT(0.09*I9+0.5)</f>
        <v>7092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f t="shared" si="5"/>
        <v>115096</v>
      </c>
      <c r="AD9" s="35">
        <v>12500</v>
      </c>
      <c r="AE9" s="13">
        <v>0</v>
      </c>
      <c r="AF9" s="41">
        <v>0</v>
      </c>
      <c r="AG9" s="13">
        <v>0</v>
      </c>
      <c r="AH9" s="36">
        <f>O9</f>
        <v>0</v>
      </c>
      <c r="AI9" s="36">
        <f t="shared" si="0"/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41">
        <v>25000</v>
      </c>
      <c r="AR9" s="37">
        <v>0</v>
      </c>
      <c r="AS9" s="38" t="s">
        <v>66</v>
      </c>
      <c r="AT9" s="37">
        <v>0</v>
      </c>
      <c r="AU9" s="37">
        <v>0</v>
      </c>
      <c r="AV9" s="37">
        <v>0</v>
      </c>
      <c r="AW9" s="13">
        <v>0</v>
      </c>
      <c r="AX9" s="13">
        <v>0</v>
      </c>
      <c r="AY9" s="13">
        <v>0</v>
      </c>
      <c r="AZ9" s="41">
        <v>60</v>
      </c>
      <c r="BA9" s="14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f t="shared" si="6"/>
        <v>37560</v>
      </c>
      <c r="BI9" s="13">
        <f t="shared" si="1"/>
        <v>77536</v>
      </c>
      <c r="BJ9" s="12"/>
    </row>
    <row r="10" spans="1:62" ht="15">
      <c r="A10" s="32">
        <v>9</v>
      </c>
      <c r="B10" s="39">
        <v>81523</v>
      </c>
      <c r="C10" s="47" t="s">
        <v>97</v>
      </c>
      <c r="D10" s="18" t="s">
        <v>62</v>
      </c>
      <c r="E10" s="12">
        <v>7</v>
      </c>
      <c r="F10" s="18">
        <v>1</v>
      </c>
      <c r="G10" s="40">
        <v>1</v>
      </c>
      <c r="H10" s="34">
        <f t="shared" si="2"/>
        <v>31</v>
      </c>
      <c r="I10" s="18">
        <v>49000</v>
      </c>
      <c r="J10" s="13">
        <v>0</v>
      </c>
      <c r="K10" s="13">
        <f t="shared" si="3"/>
        <v>16660</v>
      </c>
      <c r="L10" s="18">
        <v>1800</v>
      </c>
      <c r="M10" s="13">
        <f t="shared" si="4"/>
        <v>612</v>
      </c>
      <c r="N10" s="13">
        <v>0</v>
      </c>
      <c r="O10" s="13">
        <v>9192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50">
        <f t="shared" si="5"/>
        <v>77264</v>
      </c>
      <c r="AD10" s="35">
        <v>5000</v>
      </c>
      <c r="AE10" s="13">
        <v>0</v>
      </c>
      <c r="AF10" s="41">
        <v>370</v>
      </c>
      <c r="AG10" s="13">
        <v>0</v>
      </c>
      <c r="AH10" s="36">
        <v>6566</v>
      </c>
      <c r="AI10" s="36">
        <f t="shared" si="0"/>
        <v>9192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41">
        <v>0</v>
      </c>
      <c r="AR10" s="37">
        <v>0</v>
      </c>
      <c r="AS10" s="38" t="s">
        <v>66</v>
      </c>
      <c r="AT10" s="37">
        <v>0</v>
      </c>
      <c r="AU10" s="37">
        <v>0</v>
      </c>
      <c r="AV10" s="37">
        <v>0</v>
      </c>
      <c r="AW10" s="13">
        <v>0</v>
      </c>
      <c r="AX10" s="13">
        <v>0</v>
      </c>
      <c r="AY10" s="13">
        <v>0</v>
      </c>
      <c r="AZ10" s="41">
        <v>60</v>
      </c>
      <c r="BA10" s="14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f t="shared" si="6"/>
        <v>21188</v>
      </c>
      <c r="BI10" s="13">
        <f t="shared" si="1"/>
        <v>56076</v>
      </c>
      <c r="BJ10" s="12"/>
    </row>
    <row r="11" spans="1:62" ht="15">
      <c r="A11" s="32">
        <v>10</v>
      </c>
      <c r="B11" s="39">
        <v>60364</v>
      </c>
      <c r="C11" s="48" t="s">
        <v>98</v>
      </c>
      <c r="D11" s="48" t="s">
        <v>99</v>
      </c>
      <c r="E11" s="12">
        <v>7</v>
      </c>
      <c r="F11" s="48">
        <v>1</v>
      </c>
      <c r="G11" s="48">
        <v>1</v>
      </c>
      <c r="H11" s="34">
        <f t="shared" si="2"/>
        <v>31</v>
      </c>
      <c r="I11" s="48">
        <v>55200</v>
      </c>
      <c r="J11" s="13">
        <v>0</v>
      </c>
      <c r="K11" s="13">
        <f t="shared" si="3"/>
        <v>18768</v>
      </c>
      <c r="L11" s="48">
        <v>1800</v>
      </c>
      <c r="M11" s="13">
        <f t="shared" si="4"/>
        <v>612</v>
      </c>
      <c r="N11" s="13">
        <f>INT(0.09*I11+0.5)</f>
        <v>4968</v>
      </c>
      <c r="O11" s="13">
        <v>10356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f t="shared" si="5"/>
        <v>91704</v>
      </c>
      <c r="AD11" s="35">
        <v>4500</v>
      </c>
      <c r="AE11" s="13">
        <v>0</v>
      </c>
      <c r="AF11" s="41">
        <v>0</v>
      </c>
      <c r="AG11" s="13">
        <v>0</v>
      </c>
      <c r="AH11" s="36">
        <v>7397</v>
      </c>
      <c r="AI11" s="36">
        <f t="shared" si="0"/>
        <v>10356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42">
        <v>0</v>
      </c>
      <c r="AR11" s="37">
        <v>0</v>
      </c>
      <c r="AS11" s="38" t="s">
        <v>66</v>
      </c>
      <c r="AT11" s="37">
        <v>0</v>
      </c>
      <c r="AU11" s="37">
        <v>0</v>
      </c>
      <c r="AV11" s="37">
        <v>0</v>
      </c>
      <c r="AW11" s="13">
        <v>0</v>
      </c>
      <c r="AX11" s="13">
        <v>0</v>
      </c>
      <c r="AY11" s="13">
        <v>0</v>
      </c>
      <c r="AZ11" s="41">
        <v>60</v>
      </c>
      <c r="BA11" s="14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f t="shared" si="6"/>
        <v>22313</v>
      </c>
      <c r="BI11" s="13">
        <f t="shared" si="1"/>
        <v>69391</v>
      </c>
      <c r="BJ11" s="12"/>
    </row>
    <row r="12" spans="1:62" ht="15">
      <c r="A12" s="32">
        <v>11</v>
      </c>
      <c r="B12" s="39">
        <v>83331</v>
      </c>
      <c r="C12" s="48" t="s">
        <v>112</v>
      </c>
      <c r="D12" s="48" t="s">
        <v>65</v>
      </c>
      <c r="E12" s="12">
        <v>7</v>
      </c>
      <c r="F12" s="48">
        <v>1</v>
      </c>
      <c r="G12" s="48">
        <v>1</v>
      </c>
      <c r="H12" s="34">
        <f t="shared" si="2"/>
        <v>31</v>
      </c>
      <c r="I12" s="48">
        <v>47600</v>
      </c>
      <c r="J12" s="13">
        <v>0</v>
      </c>
      <c r="K12" s="13">
        <f t="shared" si="3"/>
        <v>16184</v>
      </c>
      <c r="L12" s="48">
        <v>1800</v>
      </c>
      <c r="M12" s="13">
        <f t="shared" si="4"/>
        <v>612</v>
      </c>
      <c r="N12" s="13">
        <v>0</v>
      </c>
      <c r="O12" s="13">
        <v>8930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f t="shared" si="5"/>
        <v>75126</v>
      </c>
      <c r="AD12" s="35">
        <v>2500</v>
      </c>
      <c r="AE12" s="13">
        <v>0</v>
      </c>
      <c r="AF12" s="41">
        <v>560</v>
      </c>
      <c r="AG12" s="13">
        <v>0</v>
      </c>
      <c r="AH12" s="36">
        <v>6378</v>
      </c>
      <c r="AI12" s="36">
        <f>O12</f>
        <v>8930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42">
        <v>0</v>
      </c>
      <c r="AR12" s="37">
        <v>0</v>
      </c>
      <c r="AS12" s="38" t="s">
        <v>66</v>
      </c>
      <c r="AT12" s="37">
        <v>0</v>
      </c>
      <c r="AU12" s="37">
        <v>0</v>
      </c>
      <c r="AV12" s="37">
        <v>0</v>
      </c>
      <c r="AW12" s="13">
        <v>0</v>
      </c>
      <c r="AX12" s="13">
        <v>0</v>
      </c>
      <c r="AY12" s="13">
        <v>0</v>
      </c>
      <c r="AZ12" s="41">
        <v>60</v>
      </c>
      <c r="BA12" s="14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f t="shared" si="6"/>
        <v>18428</v>
      </c>
      <c r="BI12" s="13">
        <f t="shared" si="1"/>
        <v>56698</v>
      </c>
      <c r="BJ12" s="12"/>
    </row>
    <row r="13" spans="1:62" ht="15">
      <c r="A13" s="32">
        <v>12</v>
      </c>
      <c r="B13" s="39">
        <v>77437</v>
      </c>
      <c r="C13" s="48" t="s">
        <v>101</v>
      </c>
      <c r="D13" s="48" t="s">
        <v>102</v>
      </c>
      <c r="E13" s="12">
        <v>7</v>
      </c>
      <c r="F13" s="48">
        <v>1</v>
      </c>
      <c r="G13" s="48">
        <v>1</v>
      </c>
      <c r="H13" s="34">
        <f t="shared" si="2"/>
        <v>31</v>
      </c>
      <c r="I13" s="48">
        <v>49000</v>
      </c>
      <c r="J13" s="13">
        <v>0</v>
      </c>
      <c r="K13" s="13">
        <f t="shared" si="3"/>
        <v>16660</v>
      </c>
      <c r="L13" s="48">
        <v>1800</v>
      </c>
      <c r="M13" s="13">
        <f t="shared" si="4"/>
        <v>612</v>
      </c>
      <c r="N13" s="13">
        <v>0</v>
      </c>
      <c r="O13" s="13">
        <v>9192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f t="shared" si="5"/>
        <v>77264</v>
      </c>
      <c r="AD13" s="35">
        <v>2500</v>
      </c>
      <c r="AE13" s="13">
        <v>0</v>
      </c>
      <c r="AF13" s="41">
        <v>560</v>
      </c>
      <c r="AG13" s="13">
        <v>0</v>
      </c>
      <c r="AH13" s="36">
        <v>6566</v>
      </c>
      <c r="AI13" s="36">
        <f>O13</f>
        <v>9192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42">
        <v>0</v>
      </c>
      <c r="AR13" s="37">
        <v>0</v>
      </c>
      <c r="AS13" s="38" t="s">
        <v>66</v>
      </c>
      <c r="AT13" s="37">
        <v>0</v>
      </c>
      <c r="AU13" s="37">
        <v>0</v>
      </c>
      <c r="AV13" s="37">
        <v>0</v>
      </c>
      <c r="AW13" s="13">
        <v>0</v>
      </c>
      <c r="AX13" s="13">
        <v>0</v>
      </c>
      <c r="AY13" s="13">
        <v>0</v>
      </c>
      <c r="AZ13" s="41">
        <v>60</v>
      </c>
      <c r="BA13" s="14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f t="shared" si="6"/>
        <v>18878</v>
      </c>
      <c r="BI13" s="13">
        <f t="shared" si="1"/>
        <v>58386</v>
      </c>
      <c r="BJ13" s="12"/>
    </row>
    <row r="14" spans="1:62" ht="15">
      <c r="A14" s="32">
        <v>13</v>
      </c>
      <c r="B14" s="39">
        <v>82710</v>
      </c>
      <c r="C14" s="48" t="s">
        <v>103</v>
      </c>
      <c r="D14" s="48" t="s">
        <v>65</v>
      </c>
      <c r="E14" s="12">
        <v>7</v>
      </c>
      <c r="F14" s="48">
        <v>1</v>
      </c>
      <c r="G14" s="48">
        <v>1</v>
      </c>
      <c r="H14" s="34">
        <f t="shared" si="2"/>
        <v>31</v>
      </c>
      <c r="I14" s="48">
        <v>47600</v>
      </c>
      <c r="J14" s="13">
        <v>0</v>
      </c>
      <c r="K14" s="13">
        <f t="shared" si="3"/>
        <v>16184</v>
      </c>
      <c r="L14" s="48">
        <v>1800</v>
      </c>
      <c r="M14" s="13">
        <f t="shared" si="4"/>
        <v>612</v>
      </c>
      <c r="N14" s="13">
        <v>0</v>
      </c>
      <c r="O14" s="13">
        <v>8930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f t="shared" si="5"/>
        <v>75126</v>
      </c>
      <c r="AD14" s="35">
        <v>3000</v>
      </c>
      <c r="AE14" s="13">
        <v>0</v>
      </c>
      <c r="AF14" s="41">
        <v>560</v>
      </c>
      <c r="AG14" s="13">
        <v>0</v>
      </c>
      <c r="AH14" s="36">
        <v>6378</v>
      </c>
      <c r="AI14" s="36">
        <f>O14</f>
        <v>8930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42">
        <v>0</v>
      </c>
      <c r="AR14" s="37">
        <v>0</v>
      </c>
      <c r="AS14" s="38" t="s">
        <v>66</v>
      </c>
      <c r="AT14" s="37">
        <v>0</v>
      </c>
      <c r="AU14" s="37">
        <v>0</v>
      </c>
      <c r="AV14" s="37">
        <v>0</v>
      </c>
      <c r="AW14" s="13">
        <v>0</v>
      </c>
      <c r="AX14" s="13">
        <v>0</v>
      </c>
      <c r="AY14" s="13">
        <v>0</v>
      </c>
      <c r="AZ14" s="41">
        <v>60</v>
      </c>
      <c r="BA14" s="14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f t="shared" si="6"/>
        <v>18928</v>
      </c>
      <c r="BI14" s="13">
        <f t="shared" si="1"/>
        <v>56198</v>
      </c>
      <c r="BJ14" s="12"/>
    </row>
    <row r="15" spans="1:62" ht="15">
      <c r="A15" s="32">
        <v>14</v>
      </c>
      <c r="B15" s="39">
        <v>82695</v>
      </c>
      <c r="C15" s="48" t="s">
        <v>106</v>
      </c>
      <c r="D15" s="48" t="s">
        <v>107</v>
      </c>
      <c r="E15" s="12">
        <v>7</v>
      </c>
      <c r="F15" s="48">
        <v>1</v>
      </c>
      <c r="G15" s="48">
        <v>1</v>
      </c>
      <c r="H15" s="34">
        <f t="shared" si="2"/>
        <v>31</v>
      </c>
      <c r="I15" s="48">
        <v>47600</v>
      </c>
      <c r="J15" s="13">
        <v>0</v>
      </c>
      <c r="K15" s="13">
        <f t="shared" si="3"/>
        <v>16184</v>
      </c>
      <c r="L15" s="48">
        <v>1800</v>
      </c>
      <c r="M15" s="13">
        <f t="shared" si="4"/>
        <v>612</v>
      </c>
      <c r="N15" s="13">
        <v>0</v>
      </c>
      <c r="O15" s="13">
        <v>8930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f t="shared" si="5"/>
        <v>75126</v>
      </c>
      <c r="AD15" s="35">
        <v>3000</v>
      </c>
      <c r="AE15" s="13">
        <v>0</v>
      </c>
      <c r="AF15" s="41">
        <v>560</v>
      </c>
      <c r="AG15" s="13">
        <v>0</v>
      </c>
      <c r="AH15" s="36">
        <v>6378</v>
      </c>
      <c r="AI15" s="36">
        <f>O15</f>
        <v>8930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42">
        <v>0</v>
      </c>
      <c r="AR15" s="37">
        <v>0</v>
      </c>
      <c r="AS15" s="38" t="s">
        <v>66</v>
      </c>
      <c r="AT15" s="37">
        <v>0</v>
      </c>
      <c r="AU15" s="37">
        <v>0</v>
      </c>
      <c r="AV15" s="37">
        <v>0</v>
      </c>
      <c r="AW15" s="13">
        <v>0</v>
      </c>
      <c r="AX15" s="13">
        <v>0</v>
      </c>
      <c r="AY15" s="13">
        <v>0</v>
      </c>
      <c r="AZ15" s="41">
        <v>60</v>
      </c>
      <c r="BA15" s="14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f t="shared" si="6"/>
        <v>18928</v>
      </c>
      <c r="BI15" s="13">
        <f t="shared" si="1"/>
        <v>56198</v>
      </c>
      <c r="BJ15" s="12"/>
    </row>
    <row r="16" spans="1:62" ht="15">
      <c r="A16" s="32">
        <v>15</v>
      </c>
      <c r="B16" s="39">
        <v>54672</v>
      </c>
      <c r="C16" s="18" t="s">
        <v>93</v>
      </c>
      <c r="D16" s="18" t="s">
        <v>72</v>
      </c>
      <c r="E16" s="12">
        <v>7</v>
      </c>
      <c r="F16" s="18">
        <v>1</v>
      </c>
      <c r="G16" s="40">
        <v>1</v>
      </c>
      <c r="H16" s="34">
        <f t="shared" si="2"/>
        <v>31</v>
      </c>
      <c r="I16" s="18">
        <v>66000</v>
      </c>
      <c r="J16" s="13">
        <v>0</v>
      </c>
      <c r="K16" s="13">
        <f t="shared" si="3"/>
        <v>22440</v>
      </c>
      <c r="L16" s="18">
        <v>1800</v>
      </c>
      <c r="M16" s="13">
        <f t="shared" si="4"/>
        <v>612</v>
      </c>
      <c r="N16" s="13">
        <v>0</v>
      </c>
      <c r="O16" s="13">
        <v>12382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f t="shared" si="5"/>
        <v>103234</v>
      </c>
      <c r="AD16" s="35">
        <v>6500</v>
      </c>
      <c r="AE16" s="13">
        <v>0</v>
      </c>
      <c r="AF16" s="41">
        <v>560</v>
      </c>
      <c r="AG16" s="13">
        <v>0</v>
      </c>
      <c r="AH16" s="36">
        <v>8844</v>
      </c>
      <c r="AI16" s="36">
        <f t="shared" si="0"/>
        <v>12382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42">
        <v>0</v>
      </c>
      <c r="AR16" s="37">
        <v>0</v>
      </c>
      <c r="AS16" s="38" t="s">
        <v>66</v>
      </c>
      <c r="AT16" s="37">
        <v>0</v>
      </c>
      <c r="AU16" s="37">
        <v>0</v>
      </c>
      <c r="AV16" s="37">
        <v>0</v>
      </c>
      <c r="AW16" s="13">
        <v>0</v>
      </c>
      <c r="AX16" s="13">
        <v>0</v>
      </c>
      <c r="AY16" s="13">
        <v>0</v>
      </c>
      <c r="AZ16" s="41">
        <v>60</v>
      </c>
      <c r="BA16" s="14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170</v>
      </c>
      <c r="BH16" s="13">
        <f t="shared" si="6"/>
        <v>28516</v>
      </c>
      <c r="BI16" s="13">
        <f t="shared" si="1"/>
        <v>74718</v>
      </c>
      <c r="BJ16" s="12"/>
    </row>
    <row r="17" spans="1:62" ht="15">
      <c r="A17" s="32">
        <v>16</v>
      </c>
      <c r="B17" s="39">
        <v>57911</v>
      </c>
      <c r="C17" s="18" t="s">
        <v>53</v>
      </c>
      <c r="D17" s="18" t="s">
        <v>61</v>
      </c>
      <c r="E17" s="12">
        <v>7</v>
      </c>
      <c r="F17" s="18">
        <v>1</v>
      </c>
      <c r="G17" s="40">
        <v>1</v>
      </c>
      <c r="H17" s="34">
        <f t="shared" si="2"/>
        <v>31</v>
      </c>
      <c r="I17" s="18">
        <v>55200</v>
      </c>
      <c r="J17" s="13">
        <v>0</v>
      </c>
      <c r="K17" s="13">
        <f t="shared" si="3"/>
        <v>18768</v>
      </c>
      <c r="L17" s="18">
        <v>1800</v>
      </c>
      <c r="M17" s="13">
        <f t="shared" si="4"/>
        <v>612</v>
      </c>
      <c r="N17" s="13">
        <v>0</v>
      </c>
      <c r="O17" s="13">
        <v>10356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f t="shared" si="5"/>
        <v>86736</v>
      </c>
      <c r="AD17" s="35">
        <v>4000</v>
      </c>
      <c r="AE17" s="13">
        <v>0</v>
      </c>
      <c r="AF17" s="41">
        <v>560</v>
      </c>
      <c r="AG17" s="13">
        <v>0</v>
      </c>
      <c r="AH17" s="36">
        <v>7397</v>
      </c>
      <c r="AI17" s="36">
        <f t="shared" si="0"/>
        <v>10356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42">
        <v>0</v>
      </c>
      <c r="AR17" s="37">
        <v>0</v>
      </c>
      <c r="AS17" s="38" t="s">
        <v>66</v>
      </c>
      <c r="AT17" s="37">
        <v>0</v>
      </c>
      <c r="AU17" s="37">
        <v>0</v>
      </c>
      <c r="AV17" s="37">
        <v>0</v>
      </c>
      <c r="AW17" s="13">
        <v>0</v>
      </c>
      <c r="AX17" s="13">
        <v>0</v>
      </c>
      <c r="AY17" s="13">
        <v>0</v>
      </c>
      <c r="AZ17" s="34">
        <v>60</v>
      </c>
      <c r="BA17" s="14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2106</v>
      </c>
      <c r="BH17" s="13">
        <f t="shared" si="6"/>
        <v>24479</v>
      </c>
      <c r="BI17" s="13">
        <f t="shared" si="1"/>
        <v>62257</v>
      </c>
      <c r="BJ17" s="12"/>
    </row>
    <row r="18" spans="1:62" ht="15">
      <c r="A18" s="32">
        <v>17</v>
      </c>
      <c r="B18" s="39">
        <v>34774</v>
      </c>
      <c r="C18" s="18" t="s">
        <v>87</v>
      </c>
      <c r="D18" s="18" t="s">
        <v>57</v>
      </c>
      <c r="E18" s="49">
        <v>7</v>
      </c>
      <c r="F18" s="18">
        <v>1</v>
      </c>
      <c r="G18" s="40">
        <v>1</v>
      </c>
      <c r="H18" s="34">
        <f t="shared" si="2"/>
        <v>31</v>
      </c>
      <c r="I18" s="18">
        <v>66000</v>
      </c>
      <c r="J18" s="18">
        <v>0</v>
      </c>
      <c r="K18" s="13">
        <f t="shared" si="3"/>
        <v>22440</v>
      </c>
      <c r="L18" s="18">
        <v>1800</v>
      </c>
      <c r="M18" s="13">
        <f t="shared" si="4"/>
        <v>612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3">
        <f t="shared" si="5"/>
        <v>90852</v>
      </c>
      <c r="AD18" s="35">
        <v>7500</v>
      </c>
      <c r="AE18" s="18">
        <v>0</v>
      </c>
      <c r="AF18" s="18">
        <v>0</v>
      </c>
      <c r="AG18" s="13">
        <v>0</v>
      </c>
      <c r="AH18" s="18">
        <f>O18</f>
        <v>0</v>
      </c>
      <c r="AI18" s="18">
        <f>O18</f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3">
        <v>0</v>
      </c>
      <c r="AP18" s="18">
        <v>0</v>
      </c>
      <c r="AQ18" s="18">
        <v>20000</v>
      </c>
      <c r="AR18" s="18">
        <v>0</v>
      </c>
      <c r="AS18" s="18" t="s">
        <v>66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60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3">
        <v>0</v>
      </c>
      <c r="BG18" s="18">
        <v>0</v>
      </c>
      <c r="BH18" s="13">
        <f t="shared" si="6"/>
        <v>27560</v>
      </c>
      <c r="BI18" s="13">
        <f t="shared" si="1"/>
        <v>63292</v>
      </c>
      <c r="BJ18" s="12"/>
    </row>
    <row r="19" spans="1:62" ht="15">
      <c r="A19" s="32">
        <v>18</v>
      </c>
      <c r="B19" s="39">
        <v>52562</v>
      </c>
      <c r="C19" s="18" t="s">
        <v>94</v>
      </c>
      <c r="D19" s="18" t="s">
        <v>57</v>
      </c>
      <c r="E19" s="49">
        <v>7</v>
      </c>
      <c r="F19" s="18">
        <v>1</v>
      </c>
      <c r="G19" s="40">
        <v>1</v>
      </c>
      <c r="H19" s="34">
        <f t="shared" si="2"/>
        <v>31</v>
      </c>
      <c r="I19" s="18">
        <v>55200</v>
      </c>
      <c r="J19" s="18">
        <v>0</v>
      </c>
      <c r="K19" s="13">
        <f t="shared" si="3"/>
        <v>18768</v>
      </c>
      <c r="L19" s="18">
        <v>1800</v>
      </c>
      <c r="M19" s="13">
        <f t="shared" si="4"/>
        <v>612</v>
      </c>
      <c r="N19" s="18">
        <f>INT(0.09*I19+0.5)</f>
        <v>4968</v>
      </c>
      <c r="O19" s="18">
        <v>10356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3">
        <f t="shared" si="5"/>
        <v>91704</v>
      </c>
      <c r="AD19" s="35">
        <v>5500</v>
      </c>
      <c r="AE19" s="18">
        <v>0</v>
      </c>
      <c r="AF19" s="18">
        <v>0</v>
      </c>
      <c r="AG19" s="13">
        <v>0</v>
      </c>
      <c r="AH19" s="18">
        <v>7397</v>
      </c>
      <c r="AI19" s="18">
        <f>O19</f>
        <v>10356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3">
        <v>0</v>
      </c>
      <c r="AP19" s="18">
        <v>0</v>
      </c>
      <c r="AQ19" s="18">
        <v>0</v>
      </c>
      <c r="AR19" s="18">
        <v>0</v>
      </c>
      <c r="AS19" s="18" t="s">
        <v>66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60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3">
        <v>0</v>
      </c>
      <c r="BG19" s="18">
        <v>0</v>
      </c>
      <c r="BH19" s="13">
        <f t="shared" si="6"/>
        <v>23313</v>
      </c>
      <c r="BI19" s="13">
        <f t="shared" si="1"/>
        <v>68391</v>
      </c>
      <c r="BJ19" s="12"/>
    </row>
    <row r="20" spans="1:62" ht="15">
      <c r="A20" s="32">
        <v>19</v>
      </c>
      <c r="B20" s="39">
        <v>81818</v>
      </c>
      <c r="C20" s="18" t="s">
        <v>81</v>
      </c>
      <c r="D20" s="18" t="s">
        <v>60</v>
      </c>
      <c r="E20" s="12">
        <v>6</v>
      </c>
      <c r="F20" s="18">
        <v>1</v>
      </c>
      <c r="G20" s="40">
        <v>1</v>
      </c>
      <c r="H20" s="34">
        <f t="shared" si="2"/>
        <v>31</v>
      </c>
      <c r="I20" s="18">
        <v>38700</v>
      </c>
      <c r="J20" s="13">
        <v>0</v>
      </c>
      <c r="K20" s="13">
        <f t="shared" si="3"/>
        <v>13158</v>
      </c>
      <c r="L20" s="18">
        <v>1800</v>
      </c>
      <c r="M20" s="13">
        <f t="shared" si="4"/>
        <v>612</v>
      </c>
      <c r="N20" s="12">
        <v>0</v>
      </c>
      <c r="O20" s="13">
        <v>7260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f t="shared" si="5"/>
        <v>61530</v>
      </c>
      <c r="AD20" s="35">
        <v>1000</v>
      </c>
      <c r="AE20" s="13">
        <v>0</v>
      </c>
      <c r="AF20" s="41">
        <v>370</v>
      </c>
      <c r="AG20" s="13">
        <v>0</v>
      </c>
      <c r="AH20" s="36">
        <v>5186</v>
      </c>
      <c r="AI20" s="18">
        <f t="shared" si="0"/>
        <v>7260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42">
        <v>0</v>
      </c>
      <c r="AR20" s="37">
        <v>0</v>
      </c>
      <c r="AS20" s="38" t="s">
        <v>66</v>
      </c>
      <c r="AT20" s="37">
        <v>0</v>
      </c>
      <c r="AU20" s="37">
        <v>0</v>
      </c>
      <c r="AV20" s="37">
        <v>0</v>
      </c>
      <c r="AW20" s="13">
        <v>0</v>
      </c>
      <c r="AX20" s="13">
        <v>0</v>
      </c>
      <c r="AY20" s="13">
        <v>0</v>
      </c>
      <c r="AZ20" s="34">
        <v>60</v>
      </c>
      <c r="BA20" s="14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2358</v>
      </c>
      <c r="BH20" s="13">
        <f t="shared" si="6"/>
        <v>16234</v>
      </c>
      <c r="BI20" s="13">
        <f t="shared" si="1"/>
        <v>45296</v>
      </c>
      <c r="BJ20" s="12"/>
    </row>
    <row r="21" spans="1:62" ht="15">
      <c r="A21" s="32">
        <v>20</v>
      </c>
      <c r="B21" s="39">
        <v>83587</v>
      </c>
      <c r="C21" s="18" t="s">
        <v>84</v>
      </c>
      <c r="D21" s="18" t="s">
        <v>60</v>
      </c>
      <c r="E21" s="12">
        <v>6</v>
      </c>
      <c r="F21" s="18">
        <v>1</v>
      </c>
      <c r="G21" s="40">
        <v>1</v>
      </c>
      <c r="H21" s="34">
        <f t="shared" si="2"/>
        <v>31</v>
      </c>
      <c r="I21" s="18">
        <v>37600</v>
      </c>
      <c r="J21" s="13">
        <v>0</v>
      </c>
      <c r="K21" s="13">
        <f t="shared" si="3"/>
        <v>12784</v>
      </c>
      <c r="L21" s="18">
        <v>1800</v>
      </c>
      <c r="M21" s="13">
        <f t="shared" si="4"/>
        <v>612</v>
      </c>
      <c r="N21" s="12">
        <v>0</v>
      </c>
      <c r="O21" s="13">
        <v>7054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f t="shared" si="5"/>
        <v>59850</v>
      </c>
      <c r="AD21" s="35">
        <v>1000</v>
      </c>
      <c r="AE21" s="13">
        <v>0</v>
      </c>
      <c r="AF21" s="41">
        <v>370</v>
      </c>
      <c r="AG21" s="13">
        <v>0</v>
      </c>
      <c r="AH21" s="36">
        <v>5038</v>
      </c>
      <c r="AI21" s="18">
        <f t="shared" si="0"/>
        <v>7054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34">
        <v>60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13">
        <v>690</v>
      </c>
      <c r="BH21" s="13">
        <f t="shared" si="6"/>
        <v>14212</v>
      </c>
      <c r="BI21" s="13">
        <f t="shared" si="1"/>
        <v>45638</v>
      </c>
      <c r="BJ21" s="12"/>
    </row>
    <row r="22" spans="1:62" ht="15">
      <c r="A22" s="32">
        <v>21</v>
      </c>
      <c r="B22" s="39">
        <v>83588</v>
      </c>
      <c r="C22" s="18" t="s">
        <v>85</v>
      </c>
      <c r="D22" s="18" t="s">
        <v>60</v>
      </c>
      <c r="E22" s="12">
        <v>6</v>
      </c>
      <c r="F22" s="18">
        <v>1</v>
      </c>
      <c r="G22" s="40">
        <v>1</v>
      </c>
      <c r="H22" s="34">
        <f t="shared" si="2"/>
        <v>31</v>
      </c>
      <c r="I22" s="18">
        <v>37600</v>
      </c>
      <c r="J22" s="13">
        <v>0</v>
      </c>
      <c r="K22" s="13">
        <f t="shared" si="3"/>
        <v>12784</v>
      </c>
      <c r="L22" s="18">
        <v>1800</v>
      </c>
      <c r="M22" s="13">
        <f t="shared" si="4"/>
        <v>612</v>
      </c>
      <c r="N22" s="12">
        <v>0</v>
      </c>
      <c r="O22" s="13">
        <v>7054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f t="shared" si="5"/>
        <v>59850</v>
      </c>
      <c r="AD22" s="35">
        <v>1000</v>
      </c>
      <c r="AE22" s="13">
        <v>0</v>
      </c>
      <c r="AF22" s="41">
        <v>370</v>
      </c>
      <c r="AG22" s="13">
        <v>0</v>
      </c>
      <c r="AH22" s="36">
        <v>5038</v>
      </c>
      <c r="AI22" s="18">
        <f t="shared" si="0"/>
        <v>7054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34">
        <v>60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3">
        <v>0</v>
      </c>
      <c r="BG22" s="13">
        <v>145</v>
      </c>
      <c r="BH22" s="13">
        <f t="shared" si="6"/>
        <v>13667</v>
      </c>
      <c r="BI22" s="13">
        <f t="shared" si="1"/>
        <v>46183</v>
      </c>
      <c r="BJ22" s="12"/>
    </row>
    <row r="23" spans="1:62" ht="15">
      <c r="A23" s="32">
        <v>22</v>
      </c>
      <c r="B23" s="39">
        <v>83589</v>
      </c>
      <c r="C23" s="18" t="s">
        <v>86</v>
      </c>
      <c r="D23" s="18" t="s">
        <v>60</v>
      </c>
      <c r="E23" s="12">
        <v>6</v>
      </c>
      <c r="F23" s="18">
        <v>1</v>
      </c>
      <c r="G23" s="40">
        <v>1</v>
      </c>
      <c r="H23" s="34">
        <f t="shared" si="2"/>
        <v>31</v>
      </c>
      <c r="I23" s="18">
        <v>37600</v>
      </c>
      <c r="J23" s="13">
        <v>0</v>
      </c>
      <c r="K23" s="13">
        <f t="shared" si="3"/>
        <v>12784</v>
      </c>
      <c r="L23" s="18">
        <v>1800</v>
      </c>
      <c r="M23" s="13">
        <f t="shared" si="4"/>
        <v>612</v>
      </c>
      <c r="N23" s="12">
        <v>0</v>
      </c>
      <c r="O23" s="13">
        <v>7054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f t="shared" si="5"/>
        <v>59850</v>
      </c>
      <c r="AD23" s="35">
        <v>1000</v>
      </c>
      <c r="AE23" s="13">
        <v>0</v>
      </c>
      <c r="AF23" s="41">
        <v>370</v>
      </c>
      <c r="AG23" s="13">
        <v>0</v>
      </c>
      <c r="AH23" s="36">
        <v>5038</v>
      </c>
      <c r="AI23" s="18">
        <f t="shared" si="0"/>
        <v>7054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34">
        <v>60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13">
        <v>363</v>
      </c>
      <c r="BH23" s="13">
        <f t="shared" si="6"/>
        <v>13885</v>
      </c>
      <c r="BI23" s="13">
        <f t="shared" si="1"/>
        <v>45965</v>
      </c>
      <c r="BJ23" s="12"/>
    </row>
    <row r="24" spans="1:62" ht="15">
      <c r="A24" s="32">
        <v>23</v>
      </c>
      <c r="B24" s="39">
        <v>70168</v>
      </c>
      <c r="C24" s="18" t="s">
        <v>100</v>
      </c>
      <c r="D24" s="18" t="s">
        <v>60</v>
      </c>
      <c r="E24" s="12">
        <v>6</v>
      </c>
      <c r="F24" s="18">
        <v>1</v>
      </c>
      <c r="G24" s="40">
        <v>1</v>
      </c>
      <c r="H24" s="34">
        <f t="shared" si="2"/>
        <v>31</v>
      </c>
      <c r="I24" s="18">
        <v>41100</v>
      </c>
      <c r="J24" s="13">
        <v>0</v>
      </c>
      <c r="K24" s="13">
        <f t="shared" si="3"/>
        <v>13974</v>
      </c>
      <c r="L24" s="18">
        <v>1800</v>
      </c>
      <c r="M24" s="13">
        <f t="shared" si="4"/>
        <v>612</v>
      </c>
      <c r="N24" s="12">
        <v>0</v>
      </c>
      <c r="O24" s="13">
        <v>7710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f t="shared" si="5"/>
        <v>65196</v>
      </c>
      <c r="AD24" s="35">
        <v>1000</v>
      </c>
      <c r="AE24" s="13">
        <v>0</v>
      </c>
      <c r="AF24" s="41">
        <v>370</v>
      </c>
      <c r="AG24" s="13">
        <v>0</v>
      </c>
      <c r="AH24" s="36">
        <v>5507</v>
      </c>
      <c r="AI24" s="18">
        <f t="shared" si="0"/>
        <v>7710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34">
        <v>60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3">
        <v>0</v>
      </c>
      <c r="BG24" s="13">
        <v>0</v>
      </c>
      <c r="BH24" s="13">
        <f t="shared" si="6"/>
        <v>14647</v>
      </c>
      <c r="BI24" s="13">
        <f t="shared" si="1"/>
        <v>50549</v>
      </c>
      <c r="BJ24" s="12"/>
    </row>
    <row r="25" spans="1:62" ht="15">
      <c r="A25" s="32">
        <v>24</v>
      </c>
      <c r="B25" s="39">
        <v>73058</v>
      </c>
      <c r="C25" s="18" t="s">
        <v>104</v>
      </c>
      <c r="D25" s="18" t="s">
        <v>60</v>
      </c>
      <c r="E25" s="12">
        <v>6</v>
      </c>
      <c r="F25" s="18">
        <v>1</v>
      </c>
      <c r="G25" s="40">
        <v>1</v>
      </c>
      <c r="H25" s="34">
        <f t="shared" si="2"/>
        <v>31</v>
      </c>
      <c r="I25" s="18">
        <v>41100</v>
      </c>
      <c r="J25" s="13">
        <v>0</v>
      </c>
      <c r="K25" s="13">
        <f t="shared" si="3"/>
        <v>13974</v>
      </c>
      <c r="L25" s="18">
        <v>1800</v>
      </c>
      <c r="M25" s="13">
        <f t="shared" si="4"/>
        <v>612</v>
      </c>
      <c r="N25" s="12">
        <v>0</v>
      </c>
      <c r="O25" s="13">
        <v>7710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f t="shared" si="5"/>
        <v>65196</v>
      </c>
      <c r="AD25" s="35">
        <v>1500</v>
      </c>
      <c r="AE25" s="13">
        <v>0</v>
      </c>
      <c r="AF25" s="41">
        <v>370</v>
      </c>
      <c r="AG25" s="13">
        <v>0</v>
      </c>
      <c r="AH25" s="36">
        <v>5507</v>
      </c>
      <c r="AI25" s="18">
        <f t="shared" si="0"/>
        <v>7710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34">
        <v>60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13">
        <v>0</v>
      </c>
      <c r="BH25" s="13">
        <f t="shared" si="6"/>
        <v>15147</v>
      </c>
      <c r="BI25" s="13">
        <f t="shared" si="1"/>
        <v>50049</v>
      </c>
      <c r="BJ25" s="12"/>
    </row>
    <row r="26" spans="1:62" ht="15">
      <c r="A26" s="32">
        <v>25</v>
      </c>
      <c r="B26" s="39">
        <v>71679</v>
      </c>
      <c r="C26" s="18" t="s">
        <v>105</v>
      </c>
      <c r="D26" s="18" t="s">
        <v>60</v>
      </c>
      <c r="E26" s="12">
        <v>6</v>
      </c>
      <c r="F26" s="18">
        <v>1</v>
      </c>
      <c r="G26" s="40">
        <v>1</v>
      </c>
      <c r="H26" s="34">
        <f t="shared" si="2"/>
        <v>31</v>
      </c>
      <c r="I26" s="18">
        <v>39900</v>
      </c>
      <c r="J26" s="13">
        <v>0</v>
      </c>
      <c r="K26" s="13">
        <f t="shared" si="3"/>
        <v>13566</v>
      </c>
      <c r="L26" s="18">
        <v>0</v>
      </c>
      <c r="M26" s="13">
        <f t="shared" si="4"/>
        <v>0</v>
      </c>
      <c r="N26" s="12">
        <v>0</v>
      </c>
      <c r="O26" s="13">
        <v>7485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50">
        <f t="shared" si="5"/>
        <v>60951</v>
      </c>
      <c r="AD26" s="35">
        <v>1000</v>
      </c>
      <c r="AE26" s="13">
        <v>0</v>
      </c>
      <c r="AF26" s="41">
        <v>560</v>
      </c>
      <c r="AG26" s="13">
        <v>0</v>
      </c>
      <c r="AH26" s="36">
        <v>5347</v>
      </c>
      <c r="AI26" s="18">
        <f t="shared" si="0"/>
        <v>7485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34">
        <v>60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3">
        <v>0</v>
      </c>
      <c r="BG26" s="13">
        <v>0</v>
      </c>
      <c r="BH26" s="13">
        <f t="shared" si="6"/>
        <v>14452</v>
      </c>
      <c r="BI26" s="13">
        <f t="shared" si="1"/>
        <v>46499</v>
      </c>
      <c r="BJ26" s="12"/>
    </row>
    <row r="27" spans="1:62" ht="15">
      <c r="A27" s="32">
        <v>26</v>
      </c>
      <c r="B27" s="39">
        <v>72171</v>
      </c>
      <c r="C27" s="18" t="s">
        <v>110</v>
      </c>
      <c r="D27" s="18" t="s">
        <v>60</v>
      </c>
      <c r="E27" s="12">
        <v>6</v>
      </c>
      <c r="F27" s="18">
        <v>1</v>
      </c>
      <c r="G27" s="40">
        <v>1</v>
      </c>
      <c r="H27" s="34">
        <f t="shared" si="2"/>
        <v>31</v>
      </c>
      <c r="I27" s="18">
        <v>41100</v>
      </c>
      <c r="J27" s="13">
        <v>0</v>
      </c>
      <c r="K27" s="13">
        <f t="shared" si="3"/>
        <v>13974</v>
      </c>
      <c r="L27" s="18">
        <v>1800</v>
      </c>
      <c r="M27" s="13">
        <f t="shared" si="4"/>
        <v>612</v>
      </c>
      <c r="N27" s="12">
        <v>0</v>
      </c>
      <c r="O27" s="13">
        <v>7710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f t="shared" si="5"/>
        <v>65196</v>
      </c>
      <c r="AD27" s="35">
        <v>1000</v>
      </c>
      <c r="AE27" s="13">
        <v>0</v>
      </c>
      <c r="AF27" s="41">
        <v>370</v>
      </c>
      <c r="AG27" s="13">
        <v>0</v>
      </c>
      <c r="AH27" s="36">
        <v>5507</v>
      </c>
      <c r="AI27" s="18">
        <f t="shared" si="0"/>
        <v>7710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34">
        <v>60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13">
        <v>0</v>
      </c>
      <c r="BH27" s="13">
        <f t="shared" si="6"/>
        <v>14647</v>
      </c>
      <c r="BI27" s="13">
        <f t="shared" si="1"/>
        <v>50549</v>
      </c>
      <c r="BJ27" s="12"/>
    </row>
    <row r="28" spans="1:62" ht="15">
      <c r="A28" s="32">
        <v>27</v>
      </c>
      <c r="B28" s="39">
        <v>49688</v>
      </c>
      <c r="C28" s="18" t="s">
        <v>54</v>
      </c>
      <c r="D28" s="18" t="s">
        <v>64</v>
      </c>
      <c r="E28" s="12">
        <v>6</v>
      </c>
      <c r="F28" s="18">
        <v>1</v>
      </c>
      <c r="G28" s="47">
        <v>1</v>
      </c>
      <c r="H28" s="34">
        <f t="shared" si="2"/>
        <v>31</v>
      </c>
      <c r="I28" s="18">
        <v>49000</v>
      </c>
      <c r="J28" s="13">
        <v>0</v>
      </c>
      <c r="K28" s="13">
        <f t="shared" si="3"/>
        <v>16660</v>
      </c>
      <c r="L28" s="18">
        <v>1800</v>
      </c>
      <c r="M28" s="13">
        <f t="shared" si="4"/>
        <v>612</v>
      </c>
      <c r="N28" s="12">
        <v>0</v>
      </c>
      <c r="O28" s="13">
        <v>9192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f t="shared" si="5"/>
        <v>77264</v>
      </c>
      <c r="AD28" s="35">
        <v>3000</v>
      </c>
      <c r="AE28" s="13">
        <v>0</v>
      </c>
      <c r="AF28" s="41">
        <v>370</v>
      </c>
      <c r="AG28" s="13">
        <v>0</v>
      </c>
      <c r="AH28" s="36">
        <v>6566</v>
      </c>
      <c r="AI28" s="18">
        <f>O28</f>
        <v>9192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 t="s">
        <v>66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34">
        <v>60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0</v>
      </c>
      <c r="BG28" s="13">
        <v>0</v>
      </c>
      <c r="BH28" s="13">
        <f t="shared" si="6"/>
        <v>19188</v>
      </c>
      <c r="BI28" s="13">
        <f t="shared" si="1"/>
        <v>58076</v>
      </c>
      <c r="BJ28" s="12"/>
    </row>
    <row r="29" spans="1:62" ht="15">
      <c r="A29" s="32">
        <v>28</v>
      </c>
      <c r="B29" s="39">
        <v>34808</v>
      </c>
      <c r="C29" s="18" t="s">
        <v>51</v>
      </c>
      <c r="D29" s="18" t="s">
        <v>59</v>
      </c>
      <c r="E29" s="12">
        <v>5</v>
      </c>
      <c r="F29" s="18">
        <v>1</v>
      </c>
      <c r="G29" s="47">
        <v>1</v>
      </c>
      <c r="H29" s="34">
        <f t="shared" si="2"/>
        <v>31</v>
      </c>
      <c r="I29" s="18">
        <v>48200</v>
      </c>
      <c r="J29" s="13">
        <v>0</v>
      </c>
      <c r="K29" s="13">
        <f t="shared" si="3"/>
        <v>16388</v>
      </c>
      <c r="L29" s="18">
        <v>1800</v>
      </c>
      <c r="M29" s="13">
        <f t="shared" si="4"/>
        <v>612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3">
        <f t="shared" si="5"/>
        <v>67000</v>
      </c>
      <c r="AD29" s="35">
        <v>0</v>
      </c>
      <c r="AE29" s="18">
        <v>0</v>
      </c>
      <c r="AF29" s="18">
        <v>370</v>
      </c>
      <c r="AG29" s="13">
        <v>0</v>
      </c>
      <c r="AH29" s="18">
        <f>O29</f>
        <v>0</v>
      </c>
      <c r="AI29" s="18">
        <f>O29</f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3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30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3">
        <v>0</v>
      </c>
      <c r="BG29" s="18">
        <v>0</v>
      </c>
      <c r="BH29" s="13">
        <f t="shared" si="6"/>
        <v>400</v>
      </c>
      <c r="BI29" s="13">
        <f t="shared" si="1"/>
        <v>66600</v>
      </c>
      <c r="BJ29" s="12" t="s">
        <v>122</v>
      </c>
    </row>
    <row r="30" spans="1:62" ht="15">
      <c r="A30" s="32">
        <v>29</v>
      </c>
      <c r="B30" s="39">
        <v>34753</v>
      </c>
      <c r="C30" s="18" t="s">
        <v>49</v>
      </c>
      <c r="D30" s="18" t="s">
        <v>58</v>
      </c>
      <c r="E30" s="12">
        <v>4</v>
      </c>
      <c r="F30" s="18">
        <v>1</v>
      </c>
      <c r="G30" s="40">
        <v>1</v>
      </c>
      <c r="H30" s="34">
        <f t="shared" si="2"/>
        <v>31</v>
      </c>
      <c r="I30" s="18">
        <v>39800</v>
      </c>
      <c r="J30" s="13">
        <v>0</v>
      </c>
      <c r="K30" s="13">
        <f t="shared" si="3"/>
        <v>13532</v>
      </c>
      <c r="L30" s="18">
        <v>1800</v>
      </c>
      <c r="M30" s="13">
        <f t="shared" si="4"/>
        <v>612</v>
      </c>
      <c r="N30" s="13">
        <f>INT(0.09*I30+0.5)</f>
        <v>3582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50">
        <f t="shared" si="5"/>
        <v>59326</v>
      </c>
      <c r="AD30" s="35">
        <v>0</v>
      </c>
      <c r="AE30" s="13">
        <v>0</v>
      </c>
      <c r="AF30" s="41">
        <v>0</v>
      </c>
      <c r="AG30" s="13">
        <v>0</v>
      </c>
      <c r="AH30" s="36">
        <f>O30</f>
        <v>0</v>
      </c>
      <c r="AI30" s="36">
        <f>O30</f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42">
        <v>18000</v>
      </c>
      <c r="AR30" s="37">
        <v>0</v>
      </c>
      <c r="AS30" s="38" t="s">
        <v>66</v>
      </c>
      <c r="AT30" s="37">
        <v>0</v>
      </c>
      <c r="AU30" s="37">
        <v>0</v>
      </c>
      <c r="AV30" s="37">
        <v>0</v>
      </c>
      <c r="AW30" s="13">
        <v>0</v>
      </c>
      <c r="AX30" s="13">
        <v>0</v>
      </c>
      <c r="AY30" s="13">
        <v>0</v>
      </c>
      <c r="AZ30" s="34">
        <v>30</v>
      </c>
      <c r="BA30" s="14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f t="shared" si="6"/>
        <v>18030</v>
      </c>
      <c r="BI30" s="13">
        <f t="shared" si="1"/>
        <v>41296</v>
      </c>
      <c r="BJ30" s="12"/>
    </row>
    <row r="31" spans="1:62" ht="15">
      <c r="A31" s="32">
        <v>30</v>
      </c>
      <c r="B31" s="39">
        <v>34751</v>
      </c>
      <c r="C31" s="18" t="s">
        <v>50</v>
      </c>
      <c r="D31" s="18" t="s">
        <v>58</v>
      </c>
      <c r="E31" s="12">
        <v>3</v>
      </c>
      <c r="F31" s="18">
        <v>1</v>
      </c>
      <c r="G31" s="40">
        <v>1</v>
      </c>
      <c r="H31" s="34">
        <f t="shared" si="2"/>
        <v>31</v>
      </c>
      <c r="I31" s="18">
        <v>38300</v>
      </c>
      <c r="J31" s="13">
        <v>0</v>
      </c>
      <c r="K31" s="13">
        <f t="shared" si="3"/>
        <v>13022</v>
      </c>
      <c r="L31" s="18">
        <v>1800</v>
      </c>
      <c r="M31" s="13">
        <f t="shared" si="4"/>
        <v>612</v>
      </c>
      <c r="N31" s="13">
        <f>INT(0.09*I31+0.5)</f>
        <v>3447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f t="shared" si="5"/>
        <v>57181</v>
      </c>
      <c r="AD31" s="35">
        <v>0</v>
      </c>
      <c r="AE31" s="13">
        <v>0</v>
      </c>
      <c r="AF31" s="41">
        <v>0</v>
      </c>
      <c r="AG31" s="13">
        <v>0</v>
      </c>
      <c r="AH31" s="36">
        <f>O31</f>
        <v>0</v>
      </c>
      <c r="AI31" s="36">
        <f>O31</f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42">
        <v>18000</v>
      </c>
      <c r="AR31" s="37">
        <v>0</v>
      </c>
      <c r="AS31" s="38" t="s">
        <v>66</v>
      </c>
      <c r="AT31" s="37">
        <v>0</v>
      </c>
      <c r="AU31" s="37">
        <v>0</v>
      </c>
      <c r="AV31" s="37">
        <v>0</v>
      </c>
      <c r="AW31" s="13">
        <v>0</v>
      </c>
      <c r="AX31" s="13">
        <v>0</v>
      </c>
      <c r="AY31" s="13">
        <v>0</v>
      </c>
      <c r="AZ31" s="34">
        <v>30</v>
      </c>
      <c r="BA31" s="14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f t="shared" si="6"/>
        <v>18030</v>
      </c>
      <c r="BI31" s="13">
        <f t="shared" si="1"/>
        <v>39151</v>
      </c>
      <c r="BJ31" s="12"/>
    </row>
    <row r="32" spans="1:62" ht="15">
      <c r="A32" s="12"/>
      <c r="B32" s="19"/>
      <c r="C32" s="12" t="s">
        <v>89</v>
      </c>
      <c r="D32" s="12"/>
      <c r="E32" s="12"/>
      <c r="F32" s="12"/>
      <c r="G32" s="12">
        <f>SUM(G2:G31)</f>
        <v>30</v>
      </c>
      <c r="H32" s="12"/>
      <c r="I32" s="12">
        <f aca="true" t="shared" si="7" ref="I32:BJ32">SUM(I2:I31)</f>
        <v>1608600</v>
      </c>
      <c r="J32" s="12">
        <f t="shared" si="7"/>
        <v>0</v>
      </c>
      <c r="K32" s="12">
        <f t="shared" si="7"/>
        <v>546924</v>
      </c>
      <c r="L32" s="12">
        <f t="shared" si="7"/>
        <v>54000</v>
      </c>
      <c r="M32" s="12">
        <f t="shared" si="7"/>
        <v>18360</v>
      </c>
      <c r="N32" s="12">
        <f t="shared" si="7"/>
        <v>41292</v>
      </c>
      <c r="O32" s="12">
        <f t="shared" si="7"/>
        <v>233768</v>
      </c>
      <c r="P32" s="12">
        <f t="shared" si="7"/>
        <v>0</v>
      </c>
      <c r="Q32" s="12">
        <f t="shared" si="7"/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Y32" s="12">
        <f t="shared" si="7"/>
        <v>0</v>
      </c>
      <c r="Z32" s="12">
        <f t="shared" si="7"/>
        <v>0</v>
      </c>
      <c r="AA32" s="12">
        <f t="shared" si="7"/>
        <v>0</v>
      </c>
      <c r="AB32" s="12">
        <f t="shared" si="7"/>
        <v>0</v>
      </c>
      <c r="AC32" s="12">
        <f t="shared" si="7"/>
        <v>2502944</v>
      </c>
      <c r="AD32" s="12">
        <f t="shared" si="7"/>
        <v>131000</v>
      </c>
      <c r="AE32" s="12">
        <f t="shared" si="7"/>
        <v>0</v>
      </c>
      <c r="AF32" s="12">
        <f t="shared" si="7"/>
        <v>10050</v>
      </c>
      <c r="AG32" s="12">
        <f t="shared" si="7"/>
        <v>0</v>
      </c>
      <c r="AH32" s="12">
        <f t="shared" si="7"/>
        <v>166975</v>
      </c>
      <c r="AI32" s="12">
        <f t="shared" si="7"/>
        <v>233768</v>
      </c>
      <c r="AJ32" s="12">
        <f t="shared" si="7"/>
        <v>0</v>
      </c>
      <c r="AK32" s="12">
        <f t="shared" si="7"/>
        <v>0</v>
      </c>
      <c r="AL32" s="12">
        <f t="shared" si="7"/>
        <v>0</v>
      </c>
      <c r="AM32" s="12">
        <f t="shared" si="7"/>
        <v>0</v>
      </c>
      <c r="AN32" s="12">
        <f t="shared" si="7"/>
        <v>0</v>
      </c>
      <c r="AO32" s="12">
        <f t="shared" si="7"/>
        <v>0</v>
      </c>
      <c r="AP32" s="12">
        <f t="shared" si="7"/>
        <v>0</v>
      </c>
      <c r="AQ32" s="12">
        <f t="shared" si="7"/>
        <v>106000</v>
      </c>
      <c r="AR32" s="12">
        <f t="shared" si="7"/>
        <v>0</v>
      </c>
      <c r="AS32" s="12">
        <f t="shared" si="7"/>
        <v>0</v>
      </c>
      <c r="AT32" s="12">
        <f t="shared" si="7"/>
        <v>0</v>
      </c>
      <c r="AU32" s="12">
        <f t="shared" si="7"/>
        <v>0</v>
      </c>
      <c r="AV32" s="12">
        <f t="shared" si="7"/>
        <v>0</v>
      </c>
      <c r="AW32" s="12">
        <f t="shared" si="7"/>
        <v>0</v>
      </c>
      <c r="AX32" s="12">
        <f t="shared" si="7"/>
        <v>0</v>
      </c>
      <c r="AY32" s="12">
        <f t="shared" si="7"/>
        <v>0</v>
      </c>
      <c r="AZ32" s="12">
        <f t="shared" si="7"/>
        <v>1770</v>
      </c>
      <c r="BA32" s="12">
        <f t="shared" si="7"/>
        <v>0</v>
      </c>
      <c r="BB32" s="12">
        <f t="shared" si="7"/>
        <v>0</v>
      </c>
      <c r="BC32" s="12">
        <f t="shared" si="7"/>
        <v>0</v>
      </c>
      <c r="BD32" s="12">
        <f t="shared" si="7"/>
        <v>0</v>
      </c>
      <c r="BE32" s="12">
        <f t="shared" si="7"/>
        <v>3292</v>
      </c>
      <c r="BF32" s="12">
        <f t="shared" si="7"/>
        <v>0</v>
      </c>
      <c r="BG32" s="12">
        <f t="shared" si="7"/>
        <v>6002</v>
      </c>
      <c r="BH32" s="12">
        <f t="shared" si="7"/>
        <v>658857</v>
      </c>
      <c r="BI32" s="12">
        <f t="shared" si="7"/>
        <v>1844087</v>
      </c>
      <c r="BJ32" s="12">
        <f t="shared" si="7"/>
        <v>0</v>
      </c>
    </row>
    <row r="33" spans="1:62" ht="15">
      <c r="A33" s="15"/>
      <c r="B33" s="2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:62" ht="15">
      <c r="A34" s="15" t="s">
        <v>67</v>
      </c>
      <c r="B34" s="20" t="s">
        <v>111</v>
      </c>
      <c r="C34" s="15"/>
      <c r="D34" s="15"/>
      <c r="E34" s="15"/>
      <c r="F34" s="15"/>
      <c r="G34" s="15"/>
      <c r="H34" s="15" t="s">
        <v>68</v>
      </c>
      <c r="I34" s="15">
        <f aca="true" t="shared" si="8" ref="I34:AN34">I29+I30+I31</f>
        <v>126300</v>
      </c>
      <c r="J34" s="15">
        <f t="shared" si="8"/>
        <v>0</v>
      </c>
      <c r="K34" s="15">
        <f t="shared" si="8"/>
        <v>42942</v>
      </c>
      <c r="L34" s="15">
        <f t="shared" si="8"/>
        <v>5400</v>
      </c>
      <c r="M34" s="15">
        <f t="shared" si="8"/>
        <v>1836</v>
      </c>
      <c r="N34" s="15">
        <f t="shared" si="8"/>
        <v>7029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0</v>
      </c>
      <c r="Z34" s="15">
        <f t="shared" si="8"/>
        <v>0</v>
      </c>
      <c r="AA34" s="15">
        <f t="shared" si="8"/>
        <v>0</v>
      </c>
      <c r="AB34" s="15">
        <f t="shared" si="8"/>
        <v>0</v>
      </c>
      <c r="AC34" s="15">
        <f t="shared" si="8"/>
        <v>183507</v>
      </c>
      <c r="AD34" s="15">
        <f t="shared" si="8"/>
        <v>0</v>
      </c>
      <c r="AE34" s="15">
        <f t="shared" si="8"/>
        <v>0</v>
      </c>
      <c r="AF34" s="15">
        <f t="shared" si="8"/>
        <v>370</v>
      </c>
      <c r="AG34" s="15">
        <f t="shared" si="8"/>
        <v>0</v>
      </c>
      <c r="AH34" s="15">
        <f t="shared" si="8"/>
        <v>0</v>
      </c>
      <c r="AI34" s="15">
        <f t="shared" si="8"/>
        <v>0</v>
      </c>
      <c r="AJ34" s="15">
        <f t="shared" si="8"/>
        <v>0</v>
      </c>
      <c r="AK34" s="15">
        <f t="shared" si="8"/>
        <v>0</v>
      </c>
      <c r="AL34" s="15">
        <f t="shared" si="8"/>
        <v>0</v>
      </c>
      <c r="AM34" s="15">
        <f t="shared" si="8"/>
        <v>0</v>
      </c>
      <c r="AN34" s="15">
        <f t="shared" si="8"/>
        <v>0</v>
      </c>
      <c r="AO34" s="15">
        <f aca="true" t="shared" si="9" ref="AO34:BI34">AO29+AO30+AO31</f>
        <v>0</v>
      </c>
      <c r="AP34" s="15">
        <f t="shared" si="9"/>
        <v>0</v>
      </c>
      <c r="AQ34" s="15">
        <f t="shared" si="9"/>
        <v>36000</v>
      </c>
      <c r="AR34" s="15">
        <f t="shared" si="9"/>
        <v>0</v>
      </c>
      <c r="AS34" s="15">
        <f t="shared" si="9"/>
        <v>0</v>
      </c>
      <c r="AT34" s="15">
        <f t="shared" si="9"/>
        <v>0</v>
      </c>
      <c r="AU34" s="15">
        <f t="shared" si="9"/>
        <v>0</v>
      </c>
      <c r="AV34" s="15">
        <f t="shared" si="9"/>
        <v>0</v>
      </c>
      <c r="AW34" s="15">
        <f t="shared" si="9"/>
        <v>0</v>
      </c>
      <c r="AX34" s="15">
        <f t="shared" si="9"/>
        <v>0</v>
      </c>
      <c r="AY34" s="15">
        <f t="shared" si="9"/>
        <v>0</v>
      </c>
      <c r="AZ34" s="15">
        <f t="shared" si="9"/>
        <v>90</v>
      </c>
      <c r="BA34" s="15">
        <f t="shared" si="9"/>
        <v>0</v>
      </c>
      <c r="BB34" s="15">
        <f t="shared" si="9"/>
        <v>0</v>
      </c>
      <c r="BC34" s="15">
        <f t="shared" si="9"/>
        <v>0</v>
      </c>
      <c r="BD34" s="15">
        <f t="shared" si="9"/>
        <v>0</v>
      </c>
      <c r="BE34" s="15">
        <f t="shared" si="9"/>
        <v>0</v>
      </c>
      <c r="BF34" s="15">
        <f t="shared" si="9"/>
        <v>0</v>
      </c>
      <c r="BG34" s="15">
        <f t="shared" si="9"/>
        <v>0</v>
      </c>
      <c r="BH34" s="15">
        <f t="shared" si="9"/>
        <v>36460</v>
      </c>
      <c r="BI34" s="15">
        <f t="shared" si="9"/>
        <v>147047</v>
      </c>
      <c r="BJ34" s="15"/>
    </row>
    <row r="35" spans="1:62" ht="15">
      <c r="A35" s="15"/>
      <c r="B35" s="20" t="s">
        <v>113</v>
      </c>
      <c r="C35" s="15"/>
      <c r="D35" s="15"/>
      <c r="E35" s="15"/>
      <c r="F35" s="15"/>
      <c r="G35" s="15"/>
      <c r="H35" s="15" t="s">
        <v>69</v>
      </c>
      <c r="I35" s="15">
        <f>I32-I34</f>
        <v>1482300</v>
      </c>
      <c r="J35" s="15">
        <f aca="true" t="shared" si="10" ref="J35:BI35">J32-J34</f>
        <v>0</v>
      </c>
      <c r="K35" s="15">
        <f t="shared" si="10"/>
        <v>503982</v>
      </c>
      <c r="L35" s="15">
        <f t="shared" si="10"/>
        <v>48600</v>
      </c>
      <c r="M35" s="15">
        <f t="shared" si="10"/>
        <v>16524</v>
      </c>
      <c r="N35" s="15">
        <f t="shared" si="10"/>
        <v>34263</v>
      </c>
      <c r="O35" s="15">
        <f t="shared" si="10"/>
        <v>233768</v>
      </c>
      <c r="P35" s="15">
        <f t="shared" si="10"/>
        <v>0</v>
      </c>
      <c r="Q35" s="15">
        <f t="shared" si="10"/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5">
        <f t="shared" si="10"/>
        <v>0</v>
      </c>
      <c r="X35" s="15">
        <f t="shared" si="10"/>
        <v>0</v>
      </c>
      <c r="Y35" s="15">
        <f t="shared" si="10"/>
        <v>0</v>
      </c>
      <c r="Z35" s="15">
        <f t="shared" si="10"/>
        <v>0</v>
      </c>
      <c r="AA35" s="15">
        <f t="shared" si="10"/>
        <v>0</v>
      </c>
      <c r="AB35" s="15">
        <f t="shared" si="10"/>
        <v>0</v>
      </c>
      <c r="AC35" s="15">
        <f t="shared" si="10"/>
        <v>2319437</v>
      </c>
      <c r="AD35" s="15">
        <f t="shared" si="10"/>
        <v>131000</v>
      </c>
      <c r="AE35" s="15">
        <f t="shared" si="10"/>
        <v>0</v>
      </c>
      <c r="AF35" s="15">
        <f t="shared" si="10"/>
        <v>9680</v>
      </c>
      <c r="AG35" s="15">
        <f t="shared" si="10"/>
        <v>0</v>
      </c>
      <c r="AH35" s="15">
        <f t="shared" si="10"/>
        <v>166975</v>
      </c>
      <c r="AI35" s="15">
        <f t="shared" si="10"/>
        <v>233768</v>
      </c>
      <c r="AJ35" s="15">
        <f t="shared" si="10"/>
        <v>0</v>
      </c>
      <c r="AK35" s="15">
        <f t="shared" si="10"/>
        <v>0</v>
      </c>
      <c r="AL35" s="15">
        <f t="shared" si="10"/>
        <v>0</v>
      </c>
      <c r="AM35" s="15">
        <f t="shared" si="10"/>
        <v>0</v>
      </c>
      <c r="AN35" s="15">
        <f t="shared" si="10"/>
        <v>0</v>
      </c>
      <c r="AO35" s="15">
        <f t="shared" si="10"/>
        <v>0</v>
      </c>
      <c r="AP35" s="15">
        <f t="shared" si="10"/>
        <v>0</v>
      </c>
      <c r="AQ35" s="15">
        <f t="shared" si="10"/>
        <v>70000</v>
      </c>
      <c r="AR35" s="15">
        <f t="shared" si="10"/>
        <v>0</v>
      </c>
      <c r="AS35" s="15">
        <f t="shared" si="10"/>
        <v>0</v>
      </c>
      <c r="AT35" s="15">
        <f t="shared" si="10"/>
        <v>0</v>
      </c>
      <c r="AU35" s="15">
        <f t="shared" si="10"/>
        <v>0</v>
      </c>
      <c r="AV35" s="15">
        <f t="shared" si="10"/>
        <v>0</v>
      </c>
      <c r="AW35" s="15">
        <f t="shared" si="10"/>
        <v>0</v>
      </c>
      <c r="AX35" s="15">
        <f t="shared" si="10"/>
        <v>0</v>
      </c>
      <c r="AY35" s="15">
        <f t="shared" si="10"/>
        <v>0</v>
      </c>
      <c r="AZ35" s="15">
        <f t="shared" si="10"/>
        <v>1680</v>
      </c>
      <c r="BA35" s="15">
        <f t="shared" si="10"/>
        <v>0</v>
      </c>
      <c r="BB35" s="15">
        <f t="shared" si="10"/>
        <v>0</v>
      </c>
      <c r="BC35" s="15">
        <f t="shared" si="10"/>
        <v>0</v>
      </c>
      <c r="BD35" s="15">
        <f t="shared" si="10"/>
        <v>0</v>
      </c>
      <c r="BE35" s="15">
        <f t="shared" si="10"/>
        <v>3292</v>
      </c>
      <c r="BF35" s="15">
        <f t="shared" si="10"/>
        <v>0</v>
      </c>
      <c r="BG35" s="15">
        <f t="shared" si="10"/>
        <v>6002</v>
      </c>
      <c r="BH35" s="15">
        <f t="shared" si="10"/>
        <v>622397</v>
      </c>
      <c r="BI35" s="15">
        <f t="shared" si="10"/>
        <v>1697040</v>
      </c>
      <c r="BJ35" s="15"/>
    </row>
    <row r="36" spans="1:62" ht="15">
      <c r="A36" s="15"/>
      <c r="B36" s="20" t="s">
        <v>115</v>
      </c>
      <c r="C36" s="15"/>
      <c r="D36" s="15"/>
      <c r="E36" s="15"/>
      <c r="F36" s="15"/>
      <c r="G36" s="15"/>
      <c r="H36" s="15" t="s">
        <v>70</v>
      </c>
      <c r="I36" s="15">
        <f>SUM(I34:I35)</f>
        <v>1608600</v>
      </c>
      <c r="J36" s="15">
        <f aca="true" t="shared" si="11" ref="J36:BI36">SUM(J34:J35)</f>
        <v>0</v>
      </c>
      <c r="K36" s="15">
        <f t="shared" si="11"/>
        <v>546924</v>
      </c>
      <c r="L36" s="15">
        <f t="shared" si="11"/>
        <v>54000</v>
      </c>
      <c r="M36" s="15">
        <f t="shared" si="11"/>
        <v>18360</v>
      </c>
      <c r="N36" s="15">
        <f t="shared" si="11"/>
        <v>41292</v>
      </c>
      <c r="O36" s="15">
        <f t="shared" si="11"/>
        <v>233768</v>
      </c>
      <c r="P36" s="15">
        <f t="shared" si="11"/>
        <v>0</v>
      </c>
      <c r="Q36" s="15">
        <f t="shared" si="11"/>
        <v>0</v>
      </c>
      <c r="R36" s="15">
        <f t="shared" si="11"/>
        <v>0</v>
      </c>
      <c r="S36" s="15">
        <f t="shared" si="11"/>
        <v>0</v>
      </c>
      <c r="T36" s="15">
        <f t="shared" si="11"/>
        <v>0</v>
      </c>
      <c r="U36" s="15">
        <f t="shared" si="11"/>
        <v>0</v>
      </c>
      <c r="V36" s="15">
        <f t="shared" si="11"/>
        <v>0</v>
      </c>
      <c r="W36" s="15">
        <f t="shared" si="11"/>
        <v>0</v>
      </c>
      <c r="X36" s="15">
        <f t="shared" si="11"/>
        <v>0</v>
      </c>
      <c r="Y36" s="15">
        <f t="shared" si="11"/>
        <v>0</v>
      </c>
      <c r="Z36" s="15">
        <f t="shared" si="11"/>
        <v>0</v>
      </c>
      <c r="AA36" s="15">
        <f t="shared" si="11"/>
        <v>0</v>
      </c>
      <c r="AB36" s="15">
        <f t="shared" si="11"/>
        <v>0</v>
      </c>
      <c r="AC36" s="15">
        <f t="shared" si="11"/>
        <v>2502944</v>
      </c>
      <c r="AD36" s="15">
        <f t="shared" si="11"/>
        <v>131000</v>
      </c>
      <c r="AE36" s="15">
        <f t="shared" si="11"/>
        <v>0</v>
      </c>
      <c r="AF36" s="15">
        <f t="shared" si="11"/>
        <v>10050</v>
      </c>
      <c r="AG36" s="15">
        <f t="shared" si="11"/>
        <v>0</v>
      </c>
      <c r="AH36" s="15">
        <f t="shared" si="11"/>
        <v>166975</v>
      </c>
      <c r="AI36" s="15">
        <f t="shared" si="11"/>
        <v>233768</v>
      </c>
      <c r="AJ36" s="15">
        <f t="shared" si="11"/>
        <v>0</v>
      </c>
      <c r="AK36" s="15">
        <f t="shared" si="11"/>
        <v>0</v>
      </c>
      <c r="AL36" s="15">
        <f t="shared" si="11"/>
        <v>0</v>
      </c>
      <c r="AM36" s="15">
        <f t="shared" si="11"/>
        <v>0</v>
      </c>
      <c r="AN36" s="15">
        <f t="shared" si="11"/>
        <v>0</v>
      </c>
      <c r="AO36" s="15">
        <f t="shared" si="11"/>
        <v>0</v>
      </c>
      <c r="AP36" s="15">
        <f t="shared" si="11"/>
        <v>0</v>
      </c>
      <c r="AQ36" s="15">
        <f t="shared" si="11"/>
        <v>106000</v>
      </c>
      <c r="AR36" s="15">
        <f t="shared" si="11"/>
        <v>0</v>
      </c>
      <c r="AS36" s="15">
        <f t="shared" si="11"/>
        <v>0</v>
      </c>
      <c r="AT36" s="15">
        <f t="shared" si="11"/>
        <v>0</v>
      </c>
      <c r="AU36" s="15">
        <f t="shared" si="11"/>
        <v>0</v>
      </c>
      <c r="AV36" s="15">
        <f t="shared" si="11"/>
        <v>0</v>
      </c>
      <c r="AW36" s="15">
        <f t="shared" si="11"/>
        <v>0</v>
      </c>
      <c r="AX36" s="15">
        <f t="shared" si="11"/>
        <v>0</v>
      </c>
      <c r="AY36" s="15">
        <f t="shared" si="11"/>
        <v>0</v>
      </c>
      <c r="AZ36" s="15">
        <f t="shared" si="11"/>
        <v>1770</v>
      </c>
      <c r="BA36" s="15">
        <f t="shared" si="11"/>
        <v>0</v>
      </c>
      <c r="BB36" s="15">
        <f t="shared" si="11"/>
        <v>0</v>
      </c>
      <c r="BC36" s="15">
        <f t="shared" si="11"/>
        <v>0</v>
      </c>
      <c r="BD36" s="15">
        <f t="shared" si="11"/>
        <v>0</v>
      </c>
      <c r="BE36" s="15">
        <f t="shared" si="11"/>
        <v>3292</v>
      </c>
      <c r="BF36" s="15">
        <f t="shared" si="11"/>
        <v>0</v>
      </c>
      <c r="BG36" s="15">
        <f t="shared" si="11"/>
        <v>6002</v>
      </c>
      <c r="BH36" s="15">
        <f t="shared" si="11"/>
        <v>658857</v>
      </c>
      <c r="BI36" s="15">
        <f t="shared" si="11"/>
        <v>1844087</v>
      </c>
      <c r="BJ36" s="15"/>
    </row>
    <row r="37" spans="1:62" ht="15">
      <c r="A37" s="15"/>
      <c r="B37" s="20" t="s">
        <v>116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1"/>
      <c r="AI37" s="21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22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3" ht="15">
      <c r="A38" s="15"/>
      <c r="B38" s="20" t="s">
        <v>119</v>
      </c>
      <c r="C38" s="15"/>
      <c r="D38" s="15"/>
      <c r="E38" s="15" t="s">
        <v>82</v>
      </c>
      <c r="F38" s="15"/>
      <c r="G38" s="15"/>
      <c r="H38" s="15"/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7"/>
    </row>
    <row r="39" spans="1:63" ht="15">
      <c r="A39" s="15"/>
      <c r="B39" s="20"/>
      <c r="C39" s="15"/>
      <c r="D39" s="15" t="s">
        <v>114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7"/>
    </row>
    <row r="40" spans="1:63" ht="15">
      <c r="A40" s="15"/>
      <c r="B40" s="20"/>
      <c r="C40" s="15"/>
      <c r="D40" s="15" t="s">
        <v>120</v>
      </c>
      <c r="E40" s="15"/>
      <c r="F40" s="15" t="s">
        <v>82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6"/>
    </row>
    <row r="41" spans="1:63" ht="15">
      <c r="A41" s="15"/>
      <c r="B41" s="20"/>
      <c r="C41" s="15" t="s">
        <v>121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7"/>
    </row>
    <row r="42" spans="2:63" ht="15">
      <c r="B42" s="8"/>
      <c r="C42" s="10"/>
      <c r="D42" s="10"/>
      <c r="E42" s="10"/>
      <c r="F42" s="10"/>
      <c r="G42" s="6"/>
      <c r="H42" s="1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7"/>
    </row>
    <row r="43" spans="2:63" ht="15">
      <c r="B43" s="8"/>
      <c r="C43" s="6"/>
      <c r="D43" s="6"/>
      <c r="E43" s="6"/>
      <c r="F43" s="6"/>
      <c r="G43" s="6"/>
      <c r="H43" s="1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2:63" ht="15">
      <c r="B44" s="8"/>
      <c r="C44" s="6"/>
      <c r="D44" s="6"/>
      <c r="E44" s="6"/>
      <c r="F44" s="6"/>
      <c r="G44" s="6"/>
      <c r="H44" s="1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7"/>
    </row>
    <row r="45" spans="2:63" ht="15">
      <c r="B45" s="8"/>
      <c r="C45" s="6"/>
      <c r="D45" s="6"/>
      <c r="E45" s="6"/>
      <c r="F45" s="6"/>
      <c r="G45" s="6"/>
      <c r="H45" s="1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7"/>
    </row>
    <row r="46" spans="2:63" ht="15">
      <c r="B46" s="8"/>
      <c r="C46" s="6"/>
      <c r="D46" s="6"/>
      <c r="E46" s="6"/>
      <c r="F46" s="6"/>
      <c r="G46" s="6"/>
      <c r="H46" s="1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7"/>
    </row>
    <row r="47" spans="2:62" ht="15">
      <c r="B47" s="8"/>
      <c r="C47" s="6"/>
      <c r="D47" s="6"/>
      <c r="E47" s="6"/>
      <c r="F47" s="6"/>
      <c r="G47" s="6"/>
      <c r="H47" s="1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8" ht="15">
      <c r="B48" s="8"/>
      <c r="C48" s="6"/>
      <c r="D48" s="6"/>
      <c r="E48" s="6"/>
      <c r="F48" s="6"/>
      <c r="G48" s="6"/>
      <c r="H48" s="10"/>
    </row>
    <row r="49" spans="2:8" ht="15">
      <c r="B49" s="8"/>
      <c r="C49" s="6"/>
      <c r="D49" s="6"/>
      <c r="E49" s="6"/>
      <c r="F49" s="6"/>
      <c r="G49" s="6"/>
      <c r="H49" s="10"/>
    </row>
    <row r="50" spans="2:8" ht="15">
      <c r="B50" s="8"/>
      <c r="C50" s="10"/>
      <c r="D50" s="10"/>
      <c r="E50" s="10"/>
      <c r="F50" s="10"/>
      <c r="G50" s="10"/>
      <c r="H50" s="10"/>
    </row>
    <row r="51" spans="2:8" ht="15">
      <c r="B51" s="8"/>
      <c r="C51" s="10"/>
      <c r="D51" s="10"/>
      <c r="E51" s="10"/>
      <c r="F51" s="10"/>
      <c r="G51" s="10"/>
      <c r="H51" s="10"/>
    </row>
    <row r="52" spans="2:8" ht="15">
      <c r="B52" s="9"/>
      <c r="C52" s="10"/>
      <c r="D52" s="10"/>
      <c r="E52" s="10"/>
      <c r="F52" s="10"/>
      <c r="G52" s="10"/>
      <c r="H52" s="10"/>
    </row>
    <row r="53" spans="2:8" ht="15">
      <c r="B53" s="9"/>
      <c r="C53" s="10"/>
      <c r="D53" s="10"/>
      <c r="E53" s="10"/>
      <c r="F53" s="10"/>
      <c r="G53" s="10"/>
      <c r="H53" s="10"/>
    </row>
    <row r="54" spans="2:8" ht="15">
      <c r="B54" s="9"/>
      <c r="C54" s="10"/>
      <c r="D54" s="10"/>
      <c r="E54" s="10"/>
      <c r="F54" s="10"/>
      <c r="G54" s="10"/>
      <c r="H54" s="10"/>
    </row>
    <row r="55" spans="2:8" ht="15">
      <c r="B55" s="9"/>
      <c r="C55" s="10"/>
      <c r="D55" s="10"/>
      <c r="E55" s="10"/>
      <c r="F55" s="10"/>
      <c r="G55" s="10"/>
      <c r="H55" s="10"/>
    </row>
    <row r="56" spans="2:8" ht="15">
      <c r="B56" s="9"/>
      <c r="C56" s="10"/>
      <c r="D56" s="10"/>
      <c r="E56" s="10"/>
      <c r="F56" s="10"/>
      <c r="G56" s="10"/>
      <c r="H56" s="10"/>
    </row>
    <row r="57" spans="2:8" ht="15">
      <c r="B57" s="9"/>
      <c r="C57" s="10"/>
      <c r="D57" s="10"/>
      <c r="E57" s="10"/>
      <c r="F57" s="10"/>
      <c r="G57" s="10"/>
      <c r="H57" s="10"/>
    </row>
    <row r="58" spans="2:8" ht="15">
      <c r="B58" s="9"/>
      <c r="C58" s="10"/>
      <c r="D58" s="10"/>
      <c r="E58" s="10"/>
      <c r="F58" s="10"/>
      <c r="G58" s="10"/>
      <c r="H58" s="10"/>
    </row>
    <row r="59" spans="2:8" ht="15">
      <c r="B59" s="9"/>
      <c r="C59" s="10"/>
      <c r="D59" s="10"/>
      <c r="E59" s="10"/>
      <c r="F59" s="10"/>
      <c r="G59" s="10"/>
      <c r="H59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2018-04-19T07:56:43Z</cp:lastPrinted>
  <dcterms:created xsi:type="dcterms:W3CDTF">2018-02-15T11:23:43Z</dcterms:created>
  <dcterms:modified xsi:type="dcterms:W3CDTF">2022-09-13T08:41:59Z</dcterms:modified>
  <cp:category/>
  <cp:version/>
  <cp:contentType/>
  <cp:contentStatus/>
</cp:coreProperties>
</file>